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Matea\Pictures\GRAD\PRORAČUN\Proračun 2026\"/>
    </mc:Choice>
  </mc:AlternateContent>
  <bookViews>
    <workbookView xWindow="0" yWindow="0" windowWidth="28800" windowHeight="12315"/>
  </bookViews>
  <sheets>
    <sheet name="List1" sheetId="1" r:id="rId1"/>
  </sheets>
  <definedNames>
    <definedName name="_xlnm.Print_Area" localSheetId="0">List1!$A$1:$G$198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1" l="1"/>
  <c r="G186" i="1" l="1"/>
  <c r="G185" i="1"/>
  <c r="G184" i="1"/>
  <c r="G183" i="1"/>
  <c r="G182" i="1"/>
  <c r="G165" i="1"/>
  <c r="E165" i="1"/>
  <c r="G129" i="1"/>
  <c r="E129" i="1"/>
  <c r="G121" i="1"/>
  <c r="E121" i="1"/>
  <c r="G110" i="1"/>
  <c r="E110" i="1"/>
  <c r="G101" i="1"/>
  <c r="E101" i="1"/>
  <c r="E85" i="1"/>
  <c r="G85" i="1"/>
  <c r="G50" i="1"/>
  <c r="E47" i="1"/>
  <c r="G32" i="1"/>
  <c r="G29" i="1" s="1"/>
  <c r="E32" i="1"/>
  <c r="G25" i="1"/>
  <c r="E25" i="1"/>
  <c r="G151" i="1" l="1"/>
  <c r="E151" i="1"/>
  <c r="G143" i="1" l="1"/>
  <c r="E143" i="1"/>
  <c r="E22" i="1"/>
  <c r="G180" i="1" l="1"/>
  <c r="E79" i="1"/>
  <c r="G79" i="1"/>
  <c r="G147" i="1"/>
  <c r="G138" i="1" s="1"/>
  <c r="E147" i="1"/>
  <c r="G136" i="1"/>
  <c r="E136" i="1"/>
  <c r="G125" i="1"/>
  <c r="E125" i="1"/>
  <c r="G91" i="1"/>
  <c r="E91" i="1"/>
  <c r="G43" i="1"/>
  <c r="G39" i="1" s="1"/>
  <c r="E43" i="1"/>
  <c r="G92" i="1" l="1"/>
  <c r="G170" i="1"/>
  <c r="E170" i="1"/>
  <c r="G175" i="1" l="1"/>
  <c r="E175" i="1"/>
  <c r="G159" i="1"/>
  <c r="G152" i="1" s="1"/>
  <c r="E159" i="1"/>
  <c r="G54" i="1"/>
  <c r="E54" i="1"/>
  <c r="G38" i="1" l="1"/>
  <c r="E38" i="1"/>
  <c r="G47" i="1"/>
  <c r="G44" i="1" s="1"/>
  <c r="G33" i="1" l="1"/>
  <c r="G27" i="1" s="1"/>
  <c r="G73" i="1"/>
  <c r="E73" i="1"/>
  <c r="G63" i="1" l="1"/>
  <c r="E63" i="1"/>
  <c r="G67" i="1"/>
  <c r="E67" i="1"/>
  <c r="G22" i="1"/>
  <c r="G19" i="1"/>
  <c r="G16" i="1" s="1"/>
  <c r="E19" i="1"/>
  <c r="G58" i="1" l="1"/>
  <c r="G56" i="1" s="1"/>
  <c r="G14" i="1"/>
  <c r="G178" i="1" l="1"/>
</calcChain>
</file>

<file path=xl/sharedStrings.xml><?xml version="1.0" encoding="utf-8"?>
<sst xmlns="http://schemas.openxmlformats.org/spreadsheetml/2006/main" count="416" uniqueCount="198">
  <si>
    <t>PROGRAM</t>
  </si>
  <si>
    <t>građenja komunalne infrastrukture</t>
  </si>
  <si>
    <t>Članak 1.</t>
  </si>
  <si>
    <t>1.</t>
  </si>
  <si>
    <t xml:space="preserve">2. </t>
  </si>
  <si>
    <t>3.</t>
  </si>
  <si>
    <t>Članak 2.</t>
  </si>
  <si>
    <t>Ovaj Program sadrži procjenu troškova građenja određene komunalne infrastrukture s naznakom izvora financiranja kako slijedi:</t>
  </si>
  <si>
    <t>UKUPNO</t>
  </si>
  <si>
    <t>POZICIJA</t>
  </si>
  <si>
    <t>IZVOR FINANCIRANJA</t>
  </si>
  <si>
    <t xml:space="preserve">1.1. </t>
  </si>
  <si>
    <t>NERAZVRSTANE CESTE</t>
  </si>
  <si>
    <t>a)</t>
  </si>
  <si>
    <t>Izgradnja ulice Podbanj III faza</t>
  </si>
  <si>
    <t>2.</t>
  </si>
  <si>
    <t>Građevine komunalne infrastrukture koje će se graditi u uređenim dijelovima građevinskog područja</t>
  </si>
  <si>
    <t>2.1.</t>
  </si>
  <si>
    <t>JAVNA PARKIRALIŠTA</t>
  </si>
  <si>
    <t>Stručni nadzor</t>
  </si>
  <si>
    <t>b)</t>
  </si>
  <si>
    <t>Projektna dokumentacija</t>
  </si>
  <si>
    <t>c)</t>
  </si>
  <si>
    <t>Postojeće građevine komunalne infrastrukture koje će se rekonstruirati i način rekonstrukcije</t>
  </si>
  <si>
    <t>3.1.</t>
  </si>
  <si>
    <t>Izvođenje radova</t>
  </si>
  <si>
    <t>3.2.</t>
  </si>
  <si>
    <t>JAVNE PROMETNE POVRŠINE NA KOJIMA NIJE DOPUŠTEN PROMET MOTORNIM VOZILIMA</t>
  </si>
  <si>
    <t>PROGRAM GRAĐENJA KOMUNALNE INFRASTRUKTURE</t>
  </si>
  <si>
    <t>Članak 3.</t>
  </si>
  <si>
    <t>Ukupna sredstva za ostvarivanje ovoga Programa utvrđuju se u iznosu od:</t>
  </si>
  <si>
    <t>od toga:</t>
  </si>
  <si>
    <t>iz sredstava komunalnog doprinosa i ostalih prihoda za posebne namjene</t>
  </si>
  <si>
    <t>iz sredstava pomoći</t>
  </si>
  <si>
    <t>iz općih prihoda proračuna</t>
  </si>
  <si>
    <t>Članak 4.</t>
  </si>
  <si>
    <t>KLASA:</t>
  </si>
  <si>
    <t>URBROJ:</t>
  </si>
  <si>
    <t>Kraljevica,</t>
  </si>
  <si>
    <t>GRADSKO VIJEĆE GRADA KRALJEVICE</t>
  </si>
  <si>
    <t xml:space="preserve">Održavanje pomorskog dobra </t>
  </si>
  <si>
    <t>Stručni nadzor i koordinator II</t>
  </si>
  <si>
    <t>3.3.</t>
  </si>
  <si>
    <t>građevine komunalne infrastrukture koje će se graditi radi uređenja neuređenih dijelova građevinskog područja,</t>
  </si>
  <si>
    <t>postojeće građevine komunalne infrastrukture koje će se rekonstruirati i način rekonstrukcije.</t>
  </si>
  <si>
    <t>­</t>
  </si>
  <si>
    <t>građevine komunalne infrastrukture koje će se graditi u uređenim dijelovima građevinskog područja,</t>
  </si>
  <si>
    <t>Koordinator II</t>
  </si>
  <si>
    <t>Parkiralište - ulica Carovo</t>
  </si>
  <si>
    <t>Građevinski radovi</t>
  </si>
  <si>
    <t>d)</t>
  </si>
  <si>
    <t>e)</t>
  </si>
  <si>
    <t>GRAĐEVINE I UREĐAJI JAVNE NAMJENE</t>
  </si>
  <si>
    <t>JAVNE ZELENE POVRŠINE</t>
  </si>
  <si>
    <t>Božidar Sotošek v.r.</t>
  </si>
  <si>
    <t>3.4.</t>
  </si>
  <si>
    <t>Predsjednik</t>
  </si>
  <si>
    <t>Nabavka autobusne čekaonice</t>
  </si>
  <si>
    <t>1241.4</t>
  </si>
  <si>
    <t>Građevine komunalne infrastrukture koje će se graditi radi uređenja neuređenih dijelova građevinskog područja</t>
  </si>
  <si>
    <t>Projekti poslovne zone Žlibina</t>
  </si>
  <si>
    <t>Projektiranje ceste</t>
  </si>
  <si>
    <t>2.2.</t>
  </si>
  <si>
    <t>2.4.</t>
  </si>
  <si>
    <t>2.3.</t>
  </si>
  <si>
    <t>Tehničko-tehnološka zaštita</t>
  </si>
  <si>
    <t>Oprema</t>
  </si>
  <si>
    <t>1291.1</t>
  </si>
  <si>
    <t>Nabavka autobusnih čekaonica</t>
  </si>
  <si>
    <t>Ulaganja u spomeničku baštinu</t>
  </si>
  <si>
    <t>Sanacija pomorskog dobra Carovo</t>
  </si>
  <si>
    <t>Radovi na uređenju obalnog pojasa</t>
  </si>
  <si>
    <t>1296.1</t>
  </si>
  <si>
    <t>Projektantski nadzor</t>
  </si>
  <si>
    <t>1296.2</t>
  </si>
  <si>
    <t>Uređenje centra Kraljevice</t>
  </si>
  <si>
    <t>f)</t>
  </si>
  <si>
    <t>Rekonstrukcija Dječjeg vrtića "Orepčići"</t>
  </si>
  <si>
    <t>1120.6</t>
  </si>
  <si>
    <t>Hrvatska kuća vina</t>
  </si>
  <si>
    <t>Uređenje obalnog i morskog pojasa dijela plaže Oštro.</t>
  </si>
  <si>
    <t>Prihod od prodaje nefinancijske imovine</t>
  </si>
  <si>
    <t>1253.1</t>
  </si>
  <si>
    <t>1253.2.</t>
  </si>
  <si>
    <t>Opći</t>
  </si>
  <si>
    <t>Postavljanje signalizacije</t>
  </si>
  <si>
    <t>Posebni - komunalni doprinos</t>
  </si>
  <si>
    <t>Prometna signalizacija centar Šmrika</t>
  </si>
  <si>
    <t>Sanacija rive Bakarac</t>
  </si>
  <si>
    <t>1163.1</t>
  </si>
  <si>
    <t>1163.2</t>
  </si>
  <si>
    <t>1163.9</t>
  </si>
  <si>
    <t>Promidžba i vidljivost</t>
  </si>
  <si>
    <t>1296.7</t>
  </si>
  <si>
    <t>Prihodi od prodaje nefinancijske imovine</t>
  </si>
  <si>
    <t>1292.2</t>
  </si>
  <si>
    <t>iz prihoda od prodaje nefinancijske imovine</t>
  </si>
  <si>
    <t>Posebni 
- naknade od koncesija</t>
  </si>
  <si>
    <t>JAVNE PROMENE POVRŠINE NA KOJIMA NIJE DOPUŠTEN PROMET MOTORNIH VOZILA</t>
  </si>
  <si>
    <t>1304.2</t>
  </si>
  <si>
    <t>1304.3</t>
  </si>
  <si>
    <t>Zamjena podne obloge, izvođenje potpornih zidova, stepenica i rampi, zamjena postojećih instalacija i izvođenje nove javne rasvjete partera.</t>
  </si>
  <si>
    <t>Izgradnja objekta - SRD Jastog Šmrika</t>
  </si>
  <si>
    <t>Izrada glavnog projekta</t>
  </si>
  <si>
    <t>na području Grada Kraljevice za 2026. godinu</t>
  </si>
  <si>
    <t>PROCJENA ZA 2026.</t>
  </si>
  <si>
    <t>Na  temelju članka 67. stavka 1. Zakona o komunalnom gospodarstvu ("Narodne novine" broj 68/18, 110/18 i 32/20) i članka 30. Statuta Grada Kraljevice ("Službene novine Grada Kraljevice" broj 4/14, 5/14, 5/15, 4/16, 1/18, 3/18 - pročišćeni tekst, 1/20, 4/20 - pročišćeni tekst i 2/21), Gradsko vijeće Grada Kraljevice na sjednici održanoj dana ____________ 2025. godine donosi</t>
  </si>
  <si>
    <t>Projektiranje ceste Barbina Draga</t>
  </si>
  <si>
    <t>Izgradnja lokalne ceste planske oznake LC17</t>
  </si>
  <si>
    <t>Aglomeracija Kraljevica - Izgradnja vodnokomunalne infrastrukture</t>
  </si>
  <si>
    <t>1218.1</t>
  </si>
  <si>
    <t>Uređenje platoa na k.č. 122 i 114, k.o. Kraljevica</t>
  </si>
  <si>
    <t>Izgradnja oborinske odvodnje</t>
  </si>
  <si>
    <t>1297.6</t>
  </si>
  <si>
    <t>Posebni - komunalna naknada</t>
  </si>
  <si>
    <t>Hortikulturalno uređenje</t>
  </si>
  <si>
    <t>1297.7</t>
  </si>
  <si>
    <t>1297.8</t>
  </si>
  <si>
    <t>Stručni nadzor izgradnje oborinske odvodnje</t>
  </si>
  <si>
    <t>Posebni - naknade od koncesija</t>
  </si>
  <si>
    <t>Rekonstrukcija vanjskog sportskog igrališta</t>
  </si>
  <si>
    <t>Sanacija pristupne ceste novouređenom sportskom igralištu u blizini Osnovne škole Kraljevica</t>
  </si>
  <si>
    <t>Pristupna cesta za vanjsko sportsko igralište</t>
  </si>
  <si>
    <t>1298.5</t>
  </si>
  <si>
    <t>Stručni nadzor ceste</t>
  </si>
  <si>
    <t>1298.6</t>
  </si>
  <si>
    <t>Sanacija oborinske odvodnje</t>
  </si>
  <si>
    <t>Sanacija oborinske odvodnje nerazvrstanih cesta, Ulica M. Jurkovića i Ulica M. Šenoe na Javorišću, ugradnjom slivnih rešetki, izradom upojnih buanra, te upojnih bušotina.</t>
  </si>
  <si>
    <t>Sanacija ulice M.Jurkovića i M.Šenoe</t>
  </si>
  <si>
    <t>1216.1</t>
  </si>
  <si>
    <t>Izmjena vertikalne i horizontalne prometne signalizacije u centru Šmrike.</t>
  </si>
  <si>
    <t>1324.1</t>
  </si>
  <si>
    <t>Pomoći - ŽUC</t>
  </si>
  <si>
    <t>1324.3</t>
  </si>
  <si>
    <t>1331.1</t>
  </si>
  <si>
    <t>1331.2</t>
  </si>
  <si>
    <t>NA2 Bakarac - Rješavanje pribrežnih voda</t>
  </si>
  <si>
    <t>Rješavanje problematike prirbrežnih voda izvođenjem sustava oborinske odvodnje u nerazvrstanoj cesti BAK-16.</t>
  </si>
  <si>
    <t>1349.1</t>
  </si>
  <si>
    <t>1349.2</t>
  </si>
  <si>
    <t>Uređenje i opremanje okoliša Sportske dvorane Kraljevica</t>
  </si>
  <si>
    <t>Izrada privremen i trajne ploče</t>
  </si>
  <si>
    <t>1304.4</t>
  </si>
  <si>
    <t>1304.5.</t>
  </si>
  <si>
    <t>Izvođenje hortikulturnih radova</t>
  </si>
  <si>
    <t>1304.7</t>
  </si>
  <si>
    <t>Sanacija riva, priobalnih šetnica i postavljanje zaštitnih barijera za kupače.</t>
  </si>
  <si>
    <t>Pomoći - Državni opći</t>
  </si>
  <si>
    <t>Stručni nadzor Bakarac</t>
  </si>
  <si>
    <t>Stručni nadzor Carovo</t>
  </si>
  <si>
    <t>1310.1</t>
  </si>
  <si>
    <t>Postavljanje zaštitne barijere za kupače</t>
  </si>
  <si>
    <t>Uređenje plaže UA - Oštro Banj</t>
  </si>
  <si>
    <t>Pomoći - EU - kohezija</t>
  </si>
  <si>
    <t>1330.1</t>
  </si>
  <si>
    <t>1330.7.</t>
  </si>
  <si>
    <t>Uređenje pseće plaže Oštro</t>
  </si>
  <si>
    <t>Uređenje pseće plaže na Oštru.</t>
  </si>
  <si>
    <t>Rekonstrukcija tunere</t>
  </si>
  <si>
    <t>Sanacija olujnim nevremenom devastirane postojeće tunere u Bakarcu.</t>
  </si>
  <si>
    <t>Posebni - legalizacija</t>
  </si>
  <si>
    <t>1292.3</t>
  </si>
  <si>
    <t>Uređenje igrališta PŠ Šmrika</t>
  </si>
  <si>
    <t>Uređenje dječjeg igrališta u blizini područne škole u Šmriki.</t>
  </si>
  <si>
    <t>Radovi na uređenju igrališta PŠ Šmrika</t>
  </si>
  <si>
    <t>1353.1</t>
  </si>
  <si>
    <t>Sanacija parkića Lipica</t>
  </si>
  <si>
    <t>1213.7</t>
  </si>
  <si>
    <t>Radovi na stepenicama između velikog i malog atrija Stari grad Zrinski</t>
  </si>
  <si>
    <t>Stručni nadzor stepenice</t>
  </si>
  <si>
    <t>1347.1</t>
  </si>
  <si>
    <t>Sanacija zidova prizemlja Novi grad Zrinski</t>
  </si>
  <si>
    <t>Stručni nadzor prizemlje Novi grad Zrinski</t>
  </si>
  <si>
    <t>1348.1.</t>
  </si>
  <si>
    <t xml:space="preserve">b) </t>
  </si>
  <si>
    <t>Sanacija krova Stari grad Zrinski</t>
  </si>
  <si>
    <t>Izvođenje radova zamjene crijepa i limarije, sanacija krovne konstrukcije i nadozida i ugradnja gromobrana.</t>
  </si>
  <si>
    <t>1246.2</t>
  </si>
  <si>
    <t>1246.3</t>
  </si>
  <si>
    <t>Izrada projketne dokumentacije za rekonstrukciju dječjeg vrtića u Kraljevici.</t>
  </si>
  <si>
    <t>Radovi na interpretacijskom centru Hrvatska kuća vina - uređivanje suterena i drugog kata dvorca Novi grad Zrinski, te ugradnja dizala.</t>
  </si>
  <si>
    <t>1262.1</t>
  </si>
  <si>
    <t>1262.2.</t>
  </si>
  <si>
    <t>Sanacija zida Banj</t>
  </si>
  <si>
    <t>Sanacija zida</t>
  </si>
  <si>
    <t>od donacija</t>
  </si>
  <si>
    <t>Pomoći - EU - poljoprivredni fond</t>
  </si>
  <si>
    <t>Kapitalne Donacije</t>
  </si>
  <si>
    <t>Sanacija kamene plastike vanjskog stubišta između velikog i malog atrija Starog grada Zrinski i sanacija zidova prizemlja Novi grad Zrinski, koja uključuje zidove, stupove i svodove prizemlja i zamjenu željeznih zatega.</t>
  </si>
  <si>
    <t>Projektna dokumentacija nerazvrstanih cesta u poslovnoj zoni Žlibina u Kraljevici.</t>
  </si>
  <si>
    <t>Sanacija betonskih opločnika u centru Grada Kraljevice uz adekvatno rješavanje oborinske odvodnje i pripadajuće hortiklturalno uređenje.</t>
  </si>
  <si>
    <t>Rekonstrukcija tunere Bakarac</t>
  </si>
  <si>
    <t>Sanacija i uređenje postojećeg parkića na lokaciji Lipica - Oštro.</t>
  </si>
  <si>
    <t>Rekonstrukcija dijela prometnice u sklopu Jakovčićeve ulice</t>
  </si>
  <si>
    <t>Prilagodba kolnika i površine namijenjene kretanju pješaka i uređenje rubnih dijelova radi osiguranja prometnog priključenja vozila na susjedna zemljišta.</t>
  </si>
  <si>
    <t>Izmještanje postojećeg zida uz nerazvrstanu cestu KRA-77.</t>
  </si>
  <si>
    <t>Ovaj Program objaviti će se u "Službenim novinama Grada Kraljevice", a stupa na snagu 1. siječnja 2026. godine.</t>
  </si>
  <si>
    <t>Ovim Programom građenja komunalne infrastrukture na području Grada Kraljevice za 2026. godinu (u daljnjem tekstu: Program) određuju 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</si>
</sst>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kn&quot;_-;\-* #,##0.00\ &quot;kn&quot;_-;_-* &quot;-&quot;??\ &quot;kn&quot;_-;_-@_-"/>
    <numFmt numFmtId="165" formatCode="_-* #,##0.00\ [$€-1]_-;\-* #,##0.00\ [$€-1]_-;_-* &quot;-&quot;??\ [$€-1]_-;_-@_-"/>
    <numFmt numFmtId="166" formatCode="#,##0.00\ [$€-1]"/>
  </numFmts>
  <fonts count="11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sz val="11"/>
      <color rgb="FF00B050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name val="Arial"/>
      <family val="2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164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164" fontId="7" fillId="0" borderId="0" xfId="0" applyNumberFormat="1" applyFont="1" applyBorder="1" applyAlignment="1">
      <alignment horizontal="left"/>
    </xf>
    <xf numFmtId="0" fontId="7" fillId="2" borderId="0" xfId="0" applyFont="1" applyFill="1" applyBorder="1" applyAlignment="1">
      <alignment horizontal="left" wrapText="1"/>
    </xf>
    <xf numFmtId="164" fontId="1" fillId="0" borderId="0" xfId="0" applyNumberFormat="1" applyFont="1" applyAlignment="1">
      <alignment horizontal="left" wrapText="1"/>
    </xf>
    <xf numFmtId="164" fontId="0" fillId="0" borderId="0" xfId="0" applyNumberFormat="1"/>
    <xf numFmtId="0" fontId="9" fillId="0" borderId="0" xfId="0" applyFont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wrapText="1"/>
    </xf>
    <xf numFmtId="0" fontId="3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wrapText="1"/>
    </xf>
    <xf numFmtId="0" fontId="1" fillId="0" borderId="0" xfId="0" applyFont="1" applyFill="1"/>
    <xf numFmtId="0" fontId="0" fillId="0" borderId="0" xfId="0" applyFill="1"/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vertical="top"/>
    </xf>
    <xf numFmtId="0" fontId="4" fillId="0" borderId="0" xfId="0" applyFont="1" applyBorder="1" applyAlignment="1">
      <alignment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 wrapText="1"/>
    </xf>
    <xf numFmtId="0" fontId="0" fillId="0" borderId="0" xfId="0" applyBorder="1"/>
    <xf numFmtId="165" fontId="2" fillId="0" borderId="1" xfId="0" applyNumberFormat="1" applyFont="1" applyBorder="1" applyAlignment="1">
      <alignment horizontal="left"/>
    </xf>
    <xf numFmtId="165" fontId="2" fillId="2" borderId="0" xfId="0" applyNumberFormat="1" applyFont="1" applyFill="1" applyBorder="1" applyAlignment="1">
      <alignment horizontal="left"/>
    </xf>
    <xf numFmtId="166" fontId="2" fillId="2" borderId="0" xfId="0" applyNumberFormat="1" applyFont="1" applyFill="1" applyBorder="1" applyAlignment="1">
      <alignment horizontal="right"/>
    </xf>
    <xf numFmtId="166" fontId="2" fillId="0" borderId="1" xfId="0" applyNumberFormat="1" applyFont="1" applyBorder="1" applyAlignment="1">
      <alignment horizontal="right"/>
    </xf>
    <xf numFmtId="0" fontId="0" fillId="0" borderId="0" xfId="0"/>
    <xf numFmtId="0" fontId="1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49" fontId="1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 wrapText="1"/>
    </xf>
    <xf numFmtId="165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horizontal="left" wrapText="1"/>
    </xf>
    <xf numFmtId="165" fontId="0" fillId="0" borderId="0" xfId="0" applyNumberFormat="1"/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6" fontId="2" fillId="0" borderId="1" xfId="0" applyNumberFormat="1" applyFont="1" applyFill="1" applyBorder="1" applyAlignment="1">
      <alignment horizontal="left" wrapText="1"/>
    </xf>
    <xf numFmtId="165" fontId="2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horizontal="left" vertical="center"/>
    </xf>
    <xf numFmtId="165" fontId="1" fillId="0" borderId="2" xfId="0" applyNumberFormat="1" applyFont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 wrapText="1"/>
    </xf>
    <xf numFmtId="0" fontId="7" fillId="2" borderId="0" xfId="0" applyFont="1" applyFill="1" applyBorder="1" applyAlignment="1">
      <alignment horizontal="center" wrapText="1"/>
    </xf>
    <xf numFmtId="165" fontId="1" fillId="0" borderId="0" xfId="0" applyNumberFormat="1" applyFont="1" applyAlignment="1">
      <alignment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right" vertical="top"/>
    </xf>
    <xf numFmtId="0" fontId="1" fillId="0" borderId="0" xfId="0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0" fillId="3" borderId="0" xfId="0" applyFill="1"/>
    <xf numFmtId="0" fontId="1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  <xf numFmtId="165" fontId="1" fillId="0" borderId="0" xfId="0" applyNumberFormat="1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0" fillId="0" borderId="0" xfId="0" applyFill="1" applyAlignment="1">
      <alignment horizontal="center" vertical="top"/>
    </xf>
    <xf numFmtId="165" fontId="1" fillId="0" borderId="2" xfId="0" applyNumberFormat="1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right" vertical="top"/>
    </xf>
    <xf numFmtId="0" fontId="9" fillId="0" borderId="0" xfId="0" applyFont="1" applyBorder="1" applyAlignment="1">
      <alignment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165" fontId="1" fillId="0" borderId="0" xfId="0" applyNumberFormat="1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right" vertical="top"/>
    </xf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8"/>
  <sheetViews>
    <sheetView tabSelected="1" view="pageBreakPreview" topLeftCell="A154" zoomScaleNormal="100" zoomScaleSheetLayoutView="100" workbookViewId="0">
      <selection activeCell="B183" sqref="B183:F183"/>
    </sheetView>
  </sheetViews>
  <sheetFormatPr defaultRowHeight="15" x14ac:dyDescent="0.25"/>
  <cols>
    <col min="1" max="1" width="4.42578125" style="24" customWidth="1"/>
    <col min="2" max="2" width="3" customWidth="1"/>
    <col min="3" max="3" width="17.28515625" customWidth="1"/>
    <col min="4" max="4" width="10.28515625" style="61" customWidth="1"/>
    <col min="5" max="5" width="17.5703125" customWidth="1"/>
    <col min="6" max="6" width="16" customWidth="1"/>
    <col min="7" max="7" width="17.140625" customWidth="1"/>
    <col min="8" max="8" width="18.5703125" customWidth="1"/>
    <col min="9" max="9" width="18.42578125" customWidth="1"/>
  </cols>
  <sheetData>
    <row r="1" spans="1:8" ht="75.75" customHeight="1" x14ac:dyDescent="0.25">
      <c r="A1" s="112" t="s">
        <v>106</v>
      </c>
      <c r="B1" s="112"/>
      <c r="C1" s="112"/>
      <c r="D1" s="112"/>
      <c r="E1" s="112"/>
      <c r="F1" s="112"/>
      <c r="G1" s="112"/>
    </row>
    <row r="2" spans="1:8" ht="23.25" customHeight="1" x14ac:dyDescent="0.25">
      <c r="A2" s="119" t="s">
        <v>0</v>
      </c>
      <c r="B2" s="119"/>
      <c r="C2" s="119"/>
      <c r="D2" s="119"/>
      <c r="E2" s="119"/>
      <c r="F2" s="119"/>
      <c r="G2" s="119"/>
    </row>
    <row r="3" spans="1:8" x14ac:dyDescent="0.25">
      <c r="A3" s="119" t="s">
        <v>1</v>
      </c>
      <c r="B3" s="119"/>
      <c r="C3" s="119"/>
      <c r="D3" s="119"/>
      <c r="E3" s="119"/>
      <c r="F3" s="119"/>
      <c r="G3" s="119"/>
    </row>
    <row r="4" spans="1:8" x14ac:dyDescent="0.25">
      <c r="A4" s="119" t="s">
        <v>104</v>
      </c>
      <c r="B4" s="119"/>
      <c r="C4" s="119"/>
      <c r="D4" s="119"/>
      <c r="E4" s="119"/>
      <c r="F4" s="119"/>
      <c r="G4" s="119"/>
    </row>
    <row r="5" spans="1:8" x14ac:dyDescent="0.25">
      <c r="A5" s="16"/>
      <c r="B5" s="1"/>
      <c r="C5" s="1"/>
      <c r="D5" s="56"/>
      <c r="E5" s="1"/>
      <c r="F5" s="1"/>
      <c r="G5" s="1"/>
    </row>
    <row r="6" spans="1:8" x14ac:dyDescent="0.25">
      <c r="A6" s="120" t="s">
        <v>2</v>
      </c>
      <c r="B6" s="120"/>
      <c r="C6" s="120"/>
      <c r="D6" s="120"/>
      <c r="E6" s="120"/>
      <c r="F6" s="120"/>
      <c r="G6" s="120"/>
    </row>
    <row r="7" spans="1:8" ht="31.5" customHeight="1" x14ac:dyDescent="0.25">
      <c r="A7" s="112" t="s">
        <v>197</v>
      </c>
      <c r="B7" s="112"/>
      <c r="C7" s="112"/>
      <c r="D7" s="112"/>
      <c r="E7" s="112"/>
      <c r="F7" s="112"/>
      <c r="G7" s="112"/>
    </row>
    <row r="8" spans="1:8" ht="29.25" customHeight="1" x14ac:dyDescent="0.25">
      <c r="A8" s="17"/>
      <c r="B8" s="26" t="s">
        <v>3</v>
      </c>
      <c r="C8" s="121" t="s">
        <v>43</v>
      </c>
      <c r="D8" s="121"/>
      <c r="E8" s="121"/>
      <c r="F8" s="121"/>
      <c r="G8" s="121"/>
    </row>
    <row r="9" spans="1:8" ht="29.25" customHeight="1" x14ac:dyDescent="0.25">
      <c r="A9" s="18"/>
      <c r="B9" s="27" t="s">
        <v>4</v>
      </c>
      <c r="C9" s="122" t="s">
        <v>46</v>
      </c>
      <c r="D9" s="122"/>
      <c r="E9" s="122"/>
      <c r="F9" s="122"/>
      <c r="G9" s="122"/>
    </row>
    <row r="10" spans="1:8" ht="32.25" customHeight="1" x14ac:dyDescent="0.25">
      <c r="A10" s="18"/>
      <c r="B10" s="27" t="s">
        <v>5</v>
      </c>
      <c r="C10" s="122" t="s">
        <v>44</v>
      </c>
      <c r="D10" s="122"/>
      <c r="E10" s="122"/>
      <c r="F10" s="122"/>
      <c r="G10" s="122"/>
      <c r="H10" s="3"/>
    </row>
    <row r="11" spans="1:8" x14ac:dyDescent="0.25">
      <c r="A11" s="123" t="s">
        <v>6</v>
      </c>
      <c r="B11" s="123"/>
      <c r="C11" s="123"/>
      <c r="D11" s="123"/>
      <c r="E11" s="123"/>
      <c r="F11" s="123"/>
      <c r="G11" s="123"/>
    </row>
    <row r="12" spans="1:8" ht="35.25" customHeight="1" x14ac:dyDescent="0.25">
      <c r="A12" s="112" t="s">
        <v>7</v>
      </c>
      <c r="B12" s="112"/>
      <c r="C12" s="112"/>
      <c r="D12" s="112"/>
      <c r="E12" s="112"/>
      <c r="F12" s="112"/>
      <c r="G12" s="112"/>
    </row>
    <row r="13" spans="1:8" ht="31.5" customHeight="1" x14ac:dyDescent="0.25">
      <c r="A13" s="19" t="s">
        <v>3</v>
      </c>
      <c r="B13" s="118" t="s">
        <v>59</v>
      </c>
      <c r="C13" s="118"/>
      <c r="D13" s="118"/>
      <c r="E13" s="118"/>
      <c r="F13" s="118"/>
      <c r="G13" s="118"/>
    </row>
    <row r="14" spans="1:8" ht="15" customHeight="1" x14ac:dyDescent="0.25">
      <c r="A14" s="15"/>
      <c r="B14" s="4"/>
      <c r="C14" s="4"/>
      <c r="D14" s="59"/>
      <c r="E14" s="4"/>
      <c r="F14" s="5" t="s">
        <v>8</v>
      </c>
      <c r="G14" s="34">
        <f>G16</f>
        <v>143700</v>
      </c>
    </row>
    <row r="15" spans="1:8" ht="25.5" x14ac:dyDescent="0.25">
      <c r="A15" s="15"/>
      <c r="B15" s="6"/>
      <c r="C15" s="6"/>
      <c r="D15" s="43" t="s">
        <v>9</v>
      </c>
      <c r="E15" s="43" t="s">
        <v>105</v>
      </c>
      <c r="F15" s="31" t="s">
        <v>10</v>
      </c>
      <c r="G15" s="28"/>
    </row>
    <row r="16" spans="1:8" ht="21" customHeight="1" x14ac:dyDescent="0.25">
      <c r="A16" s="51" t="s">
        <v>11</v>
      </c>
      <c r="B16" s="116" t="s">
        <v>12</v>
      </c>
      <c r="C16" s="116"/>
      <c r="D16" s="116"/>
      <c r="E16" s="116"/>
      <c r="F16" s="116"/>
      <c r="G16" s="52">
        <f>G19+G22+G25</f>
        <v>143700</v>
      </c>
    </row>
    <row r="17" spans="1:8" x14ac:dyDescent="0.25">
      <c r="A17" s="17" t="s">
        <v>13</v>
      </c>
      <c r="B17" s="112" t="s">
        <v>14</v>
      </c>
      <c r="C17" s="112"/>
      <c r="D17" s="112"/>
      <c r="E17" s="112"/>
      <c r="F17" s="112"/>
      <c r="G17" s="112"/>
    </row>
    <row r="18" spans="1:8" ht="57" x14ac:dyDescent="0.25">
      <c r="A18" s="17"/>
      <c r="B18" s="29" t="s">
        <v>45</v>
      </c>
      <c r="C18" s="65" t="s">
        <v>14</v>
      </c>
      <c r="D18" s="66" t="s">
        <v>58</v>
      </c>
      <c r="E18" s="67">
        <v>80000</v>
      </c>
      <c r="F18" s="66" t="s">
        <v>81</v>
      </c>
      <c r="G18" s="67">
        <v>80000</v>
      </c>
    </row>
    <row r="19" spans="1:8" x14ac:dyDescent="0.25">
      <c r="A19" s="17"/>
      <c r="B19" s="49"/>
      <c r="C19" s="72" t="s">
        <v>8</v>
      </c>
      <c r="D19" s="73"/>
      <c r="E19" s="74">
        <f>SUM(E18:E18)</f>
        <v>80000</v>
      </c>
      <c r="F19" s="75"/>
      <c r="G19" s="74">
        <f>SUM(G18:G18)</f>
        <v>80000</v>
      </c>
      <c r="H19" s="32"/>
    </row>
    <row r="20" spans="1:8" x14ac:dyDescent="0.25">
      <c r="A20" s="40" t="s">
        <v>20</v>
      </c>
      <c r="B20" s="124" t="s">
        <v>107</v>
      </c>
      <c r="C20" s="124"/>
      <c r="D20" s="124"/>
      <c r="E20" s="124"/>
      <c r="F20" s="124"/>
      <c r="G20" s="124"/>
    </row>
    <row r="21" spans="1:8" ht="28.5" x14ac:dyDescent="0.25">
      <c r="A21" s="40"/>
      <c r="B21" s="85" t="s">
        <v>45</v>
      </c>
      <c r="C21" s="86" t="s">
        <v>21</v>
      </c>
      <c r="D21" s="87">
        <v>1350</v>
      </c>
      <c r="E21" s="88">
        <v>31500</v>
      </c>
      <c r="F21" s="89" t="s">
        <v>84</v>
      </c>
      <c r="G21" s="90">
        <v>31500</v>
      </c>
    </row>
    <row r="22" spans="1:8" x14ac:dyDescent="0.25">
      <c r="A22" s="40"/>
      <c r="B22" s="40"/>
      <c r="C22" s="91" t="s">
        <v>8</v>
      </c>
      <c r="D22" s="92"/>
      <c r="E22" s="93">
        <f>SUM(E21)</f>
        <v>31500</v>
      </c>
      <c r="F22" s="94"/>
      <c r="G22" s="93">
        <f>SUM(G21:G21)</f>
        <v>31500</v>
      </c>
    </row>
    <row r="23" spans="1:8" s="37" customFormat="1" x14ac:dyDescent="0.25">
      <c r="A23" s="106" t="s">
        <v>22</v>
      </c>
      <c r="B23" s="124" t="s">
        <v>108</v>
      </c>
      <c r="C23" s="124"/>
      <c r="D23" s="124"/>
      <c r="E23" s="124"/>
      <c r="F23" s="124"/>
      <c r="G23" s="124"/>
    </row>
    <row r="24" spans="1:8" s="37" customFormat="1" ht="28.5" x14ac:dyDescent="0.25">
      <c r="A24" s="106"/>
      <c r="B24" s="85" t="s">
        <v>45</v>
      </c>
      <c r="C24" s="86" t="s">
        <v>21</v>
      </c>
      <c r="D24" s="87">
        <v>1352</v>
      </c>
      <c r="E24" s="88">
        <v>32200</v>
      </c>
      <c r="F24" s="89" t="s">
        <v>84</v>
      </c>
      <c r="G24" s="90">
        <v>32200</v>
      </c>
    </row>
    <row r="25" spans="1:8" s="37" customFormat="1" x14ac:dyDescent="0.25">
      <c r="A25" s="106"/>
      <c r="B25" s="106"/>
      <c r="C25" s="91" t="s">
        <v>8</v>
      </c>
      <c r="D25" s="92"/>
      <c r="E25" s="93">
        <f>SUM(E24)</f>
        <v>32200</v>
      </c>
      <c r="F25" s="94"/>
      <c r="G25" s="93">
        <f>SUM(G24:G24)</f>
        <v>32200</v>
      </c>
    </row>
    <row r="26" spans="1:8" ht="33.75" customHeight="1" x14ac:dyDescent="0.25">
      <c r="A26" s="19" t="s">
        <v>15</v>
      </c>
      <c r="B26" s="117" t="s">
        <v>16</v>
      </c>
      <c r="C26" s="117"/>
      <c r="D26" s="117"/>
      <c r="E26" s="117"/>
      <c r="F26" s="117"/>
      <c r="G26" s="117"/>
    </row>
    <row r="27" spans="1:8" x14ac:dyDescent="0.25">
      <c r="A27" s="15"/>
      <c r="B27" s="4"/>
      <c r="C27" s="4"/>
      <c r="D27" s="59"/>
      <c r="E27" s="4"/>
      <c r="F27" s="5" t="s">
        <v>8</v>
      </c>
      <c r="G27" s="34">
        <f>G29+G33+G39+G44</f>
        <v>167250</v>
      </c>
    </row>
    <row r="28" spans="1:8" ht="25.5" x14ac:dyDescent="0.25">
      <c r="A28" s="15"/>
      <c r="B28" s="25"/>
      <c r="C28" s="8"/>
      <c r="D28" s="43" t="s">
        <v>9</v>
      </c>
      <c r="E28" s="43" t="s">
        <v>105</v>
      </c>
      <c r="F28" s="43" t="s">
        <v>10</v>
      </c>
      <c r="G28" s="7"/>
    </row>
    <row r="29" spans="1:8" s="37" customFormat="1" ht="21" customHeight="1" x14ac:dyDescent="0.25">
      <c r="A29" s="51" t="s">
        <v>17</v>
      </c>
      <c r="B29" s="116" t="s">
        <v>12</v>
      </c>
      <c r="C29" s="116"/>
      <c r="D29" s="116"/>
      <c r="E29" s="116"/>
      <c r="F29" s="116"/>
      <c r="G29" s="52">
        <f>G32</f>
        <v>30000</v>
      </c>
    </row>
    <row r="30" spans="1:8" s="37" customFormat="1" x14ac:dyDescent="0.25">
      <c r="A30" s="17" t="s">
        <v>13</v>
      </c>
      <c r="B30" s="112" t="s">
        <v>109</v>
      </c>
      <c r="C30" s="112"/>
      <c r="D30" s="112"/>
      <c r="E30" s="112"/>
      <c r="F30" s="112"/>
      <c r="G30" s="112"/>
    </row>
    <row r="31" spans="1:8" s="37" customFormat="1" ht="57" x14ac:dyDescent="0.25">
      <c r="A31" s="17"/>
      <c r="B31" s="29" t="s">
        <v>45</v>
      </c>
      <c r="C31" s="108" t="s">
        <v>21</v>
      </c>
      <c r="D31" s="66" t="s">
        <v>110</v>
      </c>
      <c r="E31" s="67">
        <v>30000</v>
      </c>
      <c r="F31" s="66" t="s">
        <v>81</v>
      </c>
      <c r="G31" s="67">
        <v>30000</v>
      </c>
    </row>
    <row r="32" spans="1:8" s="37" customFormat="1" x14ac:dyDescent="0.25">
      <c r="A32" s="17"/>
      <c r="B32" s="107"/>
      <c r="C32" s="72" t="s">
        <v>8</v>
      </c>
      <c r="D32" s="73"/>
      <c r="E32" s="74">
        <f>SUM(E31:E31)</f>
        <v>30000</v>
      </c>
      <c r="F32" s="75"/>
      <c r="G32" s="74">
        <f>SUM(G31:G31)</f>
        <v>30000</v>
      </c>
      <c r="H32" s="32"/>
    </row>
    <row r="33" spans="1:7" ht="30.75" customHeight="1" x14ac:dyDescent="0.25">
      <c r="A33" s="51" t="s">
        <v>62</v>
      </c>
      <c r="B33" s="116" t="s">
        <v>98</v>
      </c>
      <c r="C33" s="116"/>
      <c r="D33" s="116"/>
      <c r="E33" s="116"/>
      <c r="F33" s="116"/>
      <c r="G33" s="33">
        <f>G38</f>
        <v>36500</v>
      </c>
    </row>
    <row r="34" spans="1:7" s="83" customFormat="1" ht="16.5" customHeight="1" x14ac:dyDescent="0.25">
      <c r="A34" s="40" t="s">
        <v>13</v>
      </c>
      <c r="B34" s="124" t="s">
        <v>111</v>
      </c>
      <c r="C34" s="124"/>
      <c r="D34" s="124"/>
      <c r="E34" s="124"/>
      <c r="F34" s="95"/>
      <c r="G34" s="96"/>
    </row>
    <row r="35" spans="1:7" s="83" customFormat="1" ht="42.75" x14ac:dyDescent="0.25">
      <c r="A35" s="40"/>
      <c r="B35" s="85" t="s">
        <v>45</v>
      </c>
      <c r="C35" s="86" t="s">
        <v>112</v>
      </c>
      <c r="D35" s="97" t="s">
        <v>113</v>
      </c>
      <c r="E35" s="90">
        <v>30000</v>
      </c>
      <c r="F35" s="97" t="s">
        <v>114</v>
      </c>
      <c r="G35" s="90">
        <v>30000</v>
      </c>
    </row>
    <row r="36" spans="1:7" s="83" customFormat="1" ht="28.5" x14ac:dyDescent="0.25">
      <c r="A36" s="106"/>
      <c r="B36" s="85" t="s">
        <v>45</v>
      </c>
      <c r="C36" s="86" t="s">
        <v>115</v>
      </c>
      <c r="D36" s="97" t="s">
        <v>116</v>
      </c>
      <c r="E36" s="90">
        <v>5000</v>
      </c>
      <c r="F36" s="97" t="s">
        <v>84</v>
      </c>
      <c r="G36" s="90">
        <v>5000</v>
      </c>
    </row>
    <row r="37" spans="1:7" s="83" customFormat="1" ht="57" x14ac:dyDescent="0.25">
      <c r="A37" s="40"/>
      <c r="B37" s="85" t="s">
        <v>45</v>
      </c>
      <c r="C37" s="98" t="s">
        <v>118</v>
      </c>
      <c r="D37" s="87" t="s">
        <v>117</v>
      </c>
      <c r="E37" s="88">
        <v>1500</v>
      </c>
      <c r="F37" s="99" t="s">
        <v>84</v>
      </c>
      <c r="G37" s="88">
        <v>1500</v>
      </c>
    </row>
    <row r="38" spans="1:7" s="83" customFormat="1" ht="15" customHeight="1" x14ac:dyDescent="0.25">
      <c r="A38" s="40"/>
      <c r="B38" s="86"/>
      <c r="C38" s="100" t="s">
        <v>8</v>
      </c>
      <c r="D38" s="101"/>
      <c r="E38" s="93">
        <f>SUM(E35:E37)</f>
        <v>36500</v>
      </c>
      <c r="F38" s="102"/>
      <c r="G38" s="93">
        <f>SUM(G35:G37)</f>
        <v>36500</v>
      </c>
    </row>
    <row r="39" spans="1:7" s="37" customFormat="1" x14ac:dyDescent="0.25">
      <c r="A39" s="41" t="s">
        <v>64</v>
      </c>
      <c r="B39" s="116" t="s">
        <v>18</v>
      </c>
      <c r="C39" s="116"/>
      <c r="D39" s="116"/>
      <c r="E39" s="116"/>
      <c r="F39" s="116"/>
      <c r="G39" s="33">
        <f>G43</f>
        <v>69000</v>
      </c>
    </row>
    <row r="40" spans="1:7" ht="17.25" customHeight="1" x14ac:dyDescent="0.25">
      <c r="A40" s="15" t="s">
        <v>13</v>
      </c>
      <c r="B40" s="113" t="s">
        <v>48</v>
      </c>
      <c r="C40" s="113"/>
      <c r="D40" s="113"/>
      <c r="E40" s="113"/>
      <c r="F40" s="113"/>
      <c r="G40" s="113"/>
    </row>
    <row r="41" spans="1:7" s="37" customFormat="1" ht="57" x14ac:dyDescent="0.25">
      <c r="A41" s="17"/>
      <c r="B41" s="29" t="s">
        <v>45</v>
      </c>
      <c r="C41" s="65" t="s">
        <v>49</v>
      </c>
      <c r="D41" s="66" t="s">
        <v>82</v>
      </c>
      <c r="E41" s="67">
        <v>65000</v>
      </c>
      <c r="F41" s="66" t="s">
        <v>81</v>
      </c>
      <c r="G41" s="67">
        <v>65000</v>
      </c>
    </row>
    <row r="42" spans="1:7" s="37" customFormat="1" ht="42.75" x14ac:dyDescent="0.25">
      <c r="A42" s="40"/>
      <c r="B42" s="29" t="s">
        <v>45</v>
      </c>
      <c r="C42" s="65" t="s">
        <v>19</v>
      </c>
      <c r="D42" s="70" t="s">
        <v>83</v>
      </c>
      <c r="E42" s="71">
        <v>4000</v>
      </c>
      <c r="F42" s="66" t="s">
        <v>119</v>
      </c>
      <c r="G42" s="67">
        <v>4000</v>
      </c>
    </row>
    <row r="43" spans="1:7" x14ac:dyDescent="0.25">
      <c r="A43" s="15"/>
      <c r="B43" s="65"/>
      <c r="C43" s="72" t="s">
        <v>8</v>
      </c>
      <c r="D43" s="76"/>
      <c r="E43" s="74">
        <f>SUM(E41:E42)</f>
        <v>69000</v>
      </c>
      <c r="F43" s="75"/>
      <c r="G43" s="74">
        <f>SUM(G41:G42)</f>
        <v>69000</v>
      </c>
    </row>
    <row r="44" spans="1:7" s="37" customFormat="1" x14ac:dyDescent="0.25">
      <c r="A44" s="41" t="s">
        <v>63</v>
      </c>
      <c r="B44" s="116" t="s">
        <v>52</v>
      </c>
      <c r="C44" s="116"/>
      <c r="D44" s="116"/>
      <c r="E44" s="116"/>
      <c r="F44" s="116"/>
      <c r="G44" s="33">
        <f>G47+G50+G54</f>
        <v>31750</v>
      </c>
    </row>
    <row r="45" spans="1:7" s="37" customFormat="1" x14ac:dyDescent="0.25">
      <c r="A45" s="40" t="s">
        <v>13</v>
      </c>
      <c r="B45" s="113" t="s">
        <v>68</v>
      </c>
      <c r="C45" s="113"/>
      <c r="D45" s="113"/>
      <c r="E45" s="113"/>
      <c r="F45" s="113"/>
      <c r="G45" s="113"/>
    </row>
    <row r="46" spans="1:7" s="37" customFormat="1" ht="42.75" x14ac:dyDescent="0.25">
      <c r="A46" s="40"/>
      <c r="B46" s="29" t="s">
        <v>45</v>
      </c>
      <c r="C46" s="65" t="s">
        <v>57</v>
      </c>
      <c r="D46" s="70">
        <v>1175</v>
      </c>
      <c r="E46" s="71">
        <v>4000</v>
      </c>
      <c r="F46" s="66" t="s">
        <v>84</v>
      </c>
      <c r="G46" s="67">
        <v>4000</v>
      </c>
    </row>
    <row r="47" spans="1:7" x14ac:dyDescent="0.25">
      <c r="A47" s="40"/>
      <c r="B47" s="65"/>
      <c r="C47" s="72" t="s">
        <v>8</v>
      </c>
      <c r="D47" s="76"/>
      <c r="E47" s="74">
        <f>SUM(E46)</f>
        <v>4000</v>
      </c>
      <c r="F47" s="75"/>
      <c r="G47" s="74">
        <f>SUM(G46:G46)</f>
        <v>4000</v>
      </c>
    </row>
    <row r="48" spans="1:7" s="37" customFormat="1" x14ac:dyDescent="0.25">
      <c r="A48" s="40" t="s">
        <v>20</v>
      </c>
      <c r="B48" s="113" t="s">
        <v>102</v>
      </c>
      <c r="C48" s="113"/>
      <c r="D48" s="113"/>
      <c r="E48" s="113"/>
      <c r="F48" s="113"/>
      <c r="G48" s="113"/>
    </row>
    <row r="49" spans="1:7" s="37" customFormat="1" ht="28.5" x14ac:dyDescent="0.25">
      <c r="A49" s="40"/>
      <c r="B49" s="29" t="s">
        <v>45</v>
      </c>
      <c r="C49" s="65" t="s">
        <v>103</v>
      </c>
      <c r="D49" s="70">
        <v>1316</v>
      </c>
      <c r="E49" s="67">
        <v>20750</v>
      </c>
      <c r="F49" s="68" t="s">
        <v>84</v>
      </c>
      <c r="G49" s="67">
        <v>20750</v>
      </c>
    </row>
    <row r="50" spans="1:7" s="37" customFormat="1" x14ac:dyDescent="0.25">
      <c r="A50" s="40"/>
      <c r="B50" s="65"/>
      <c r="C50" s="72" t="s">
        <v>8</v>
      </c>
      <c r="D50" s="76"/>
      <c r="E50" s="74">
        <f>SUM(E49:E49)</f>
        <v>20750</v>
      </c>
      <c r="F50" s="75"/>
      <c r="G50" s="74">
        <f>SUM(G49:G49)</f>
        <v>20750</v>
      </c>
    </row>
    <row r="51" spans="1:7" s="37" customFormat="1" x14ac:dyDescent="0.25">
      <c r="A51" s="40" t="s">
        <v>22</v>
      </c>
      <c r="B51" s="113" t="s">
        <v>65</v>
      </c>
      <c r="C51" s="113"/>
      <c r="D51" s="113"/>
      <c r="E51" s="113"/>
      <c r="F51" s="113"/>
      <c r="G51" s="113"/>
    </row>
    <row r="52" spans="1:7" s="37" customFormat="1" ht="28.5" x14ac:dyDescent="0.25">
      <c r="A52" s="40"/>
      <c r="B52" s="29" t="s">
        <v>45</v>
      </c>
      <c r="C52" s="65" t="s">
        <v>21</v>
      </c>
      <c r="D52" s="66">
        <v>1291</v>
      </c>
      <c r="E52" s="67">
        <v>1500</v>
      </c>
      <c r="F52" s="68" t="s">
        <v>84</v>
      </c>
      <c r="G52" s="67">
        <v>1500</v>
      </c>
    </row>
    <row r="53" spans="1:7" s="37" customFormat="1" x14ac:dyDescent="0.25">
      <c r="A53" s="40"/>
      <c r="B53" s="29" t="s">
        <v>45</v>
      </c>
      <c r="C53" s="65" t="s">
        <v>66</v>
      </c>
      <c r="D53" s="70" t="s">
        <v>67</v>
      </c>
      <c r="E53" s="71">
        <v>5500</v>
      </c>
      <c r="F53" s="68" t="s">
        <v>84</v>
      </c>
      <c r="G53" s="67">
        <v>5500</v>
      </c>
    </row>
    <row r="54" spans="1:7" s="37" customFormat="1" x14ac:dyDescent="0.25">
      <c r="A54" s="40"/>
      <c r="B54" s="65"/>
      <c r="C54" s="72" t="s">
        <v>8</v>
      </c>
      <c r="D54" s="76"/>
      <c r="E54" s="74">
        <f>SUM(E52:E53)</f>
        <v>7000</v>
      </c>
      <c r="F54" s="75"/>
      <c r="G54" s="74">
        <f>SUM(G52:G53)</f>
        <v>7000</v>
      </c>
    </row>
    <row r="55" spans="1:7" ht="30" customHeight="1" x14ac:dyDescent="0.25">
      <c r="A55" s="19" t="s">
        <v>5</v>
      </c>
      <c r="B55" s="117" t="s">
        <v>23</v>
      </c>
      <c r="C55" s="117"/>
      <c r="D55" s="117"/>
      <c r="E55" s="117"/>
      <c r="F55" s="117"/>
      <c r="G55" s="117"/>
    </row>
    <row r="56" spans="1:7" x14ac:dyDescent="0.25">
      <c r="A56" s="15"/>
      <c r="B56" s="4"/>
      <c r="C56" s="4"/>
      <c r="D56" s="59"/>
      <c r="E56" s="4"/>
      <c r="F56" s="5" t="s">
        <v>8</v>
      </c>
      <c r="G56" s="35">
        <f>G58+G92+G138+G152</f>
        <v>2283565</v>
      </c>
    </row>
    <row r="57" spans="1:7" s="37" customFormat="1" ht="25.5" x14ac:dyDescent="0.25">
      <c r="A57" s="106"/>
      <c r="B57" s="105"/>
      <c r="C57" s="38"/>
      <c r="D57" s="43" t="s">
        <v>9</v>
      </c>
      <c r="E57" s="43" t="s">
        <v>105</v>
      </c>
      <c r="F57" s="43" t="s">
        <v>10</v>
      </c>
      <c r="G57" s="7"/>
    </row>
    <row r="58" spans="1:7" s="37" customFormat="1" ht="16.5" customHeight="1" x14ac:dyDescent="0.25">
      <c r="A58" s="20" t="s">
        <v>24</v>
      </c>
      <c r="B58" s="116" t="s">
        <v>12</v>
      </c>
      <c r="C58" s="116"/>
      <c r="D58" s="116"/>
      <c r="E58" s="116"/>
      <c r="F58" s="116"/>
      <c r="G58" s="36">
        <f>G63+G67+G73+G79+G85+G91</f>
        <v>274300</v>
      </c>
    </row>
    <row r="59" spans="1:7" s="37" customFormat="1" ht="17.25" customHeight="1" x14ac:dyDescent="0.25">
      <c r="A59" s="40" t="s">
        <v>13</v>
      </c>
      <c r="B59" s="113" t="s">
        <v>120</v>
      </c>
      <c r="C59" s="113"/>
      <c r="D59" s="113"/>
      <c r="E59" s="113"/>
      <c r="F59" s="113"/>
      <c r="G59" s="7"/>
    </row>
    <row r="60" spans="1:7" s="37" customFormat="1" ht="30" customHeight="1" x14ac:dyDescent="0.25">
      <c r="A60" s="40"/>
      <c r="B60" s="113" t="s">
        <v>121</v>
      </c>
      <c r="C60" s="113"/>
      <c r="D60" s="113"/>
      <c r="E60" s="113"/>
      <c r="F60" s="113"/>
      <c r="G60" s="113"/>
    </row>
    <row r="61" spans="1:7" s="37" customFormat="1" ht="42.75" x14ac:dyDescent="0.25">
      <c r="A61" s="40"/>
      <c r="B61" s="29" t="s">
        <v>45</v>
      </c>
      <c r="C61" s="65" t="s">
        <v>122</v>
      </c>
      <c r="D61" s="66" t="s">
        <v>123</v>
      </c>
      <c r="E61" s="67">
        <v>30000</v>
      </c>
      <c r="F61" s="66" t="s">
        <v>114</v>
      </c>
      <c r="G61" s="67">
        <v>30000</v>
      </c>
    </row>
    <row r="62" spans="1:7" ht="28.5" x14ac:dyDescent="0.25">
      <c r="A62" s="40"/>
      <c r="B62" s="29" t="s">
        <v>45</v>
      </c>
      <c r="C62" s="65" t="s">
        <v>124</v>
      </c>
      <c r="D62" s="66" t="s">
        <v>125</v>
      </c>
      <c r="E62" s="71">
        <v>2000</v>
      </c>
      <c r="F62" s="77" t="s">
        <v>84</v>
      </c>
      <c r="G62" s="71">
        <v>2000</v>
      </c>
    </row>
    <row r="63" spans="1:7" s="37" customFormat="1" ht="15" customHeight="1" x14ac:dyDescent="0.25">
      <c r="A63" s="40"/>
      <c r="B63" s="50"/>
      <c r="C63" s="53" t="s">
        <v>8</v>
      </c>
      <c r="D63" s="60"/>
      <c r="E63" s="54">
        <f>SUM(E59:E62)</f>
        <v>32000</v>
      </c>
      <c r="F63" s="50"/>
      <c r="G63" s="54">
        <f>SUM(G59:G62)</f>
        <v>32000</v>
      </c>
    </row>
    <row r="64" spans="1:7" x14ac:dyDescent="0.25">
      <c r="A64" s="15" t="s">
        <v>20</v>
      </c>
      <c r="B64" s="113" t="s">
        <v>60</v>
      </c>
      <c r="C64" s="113"/>
      <c r="D64" s="113"/>
      <c r="E64" s="113"/>
      <c r="F64" s="113"/>
      <c r="G64" s="7"/>
    </row>
    <row r="65" spans="1:8" x14ac:dyDescent="0.25">
      <c r="A65" s="15"/>
      <c r="B65" s="113" t="s">
        <v>189</v>
      </c>
      <c r="C65" s="113"/>
      <c r="D65" s="113"/>
      <c r="E65" s="113"/>
      <c r="F65" s="113"/>
      <c r="G65" s="113"/>
    </row>
    <row r="66" spans="1:8" s="37" customFormat="1" ht="28.5" x14ac:dyDescent="0.25">
      <c r="A66" s="15"/>
      <c r="B66" s="29" t="s">
        <v>45</v>
      </c>
      <c r="C66" s="65" t="s">
        <v>61</v>
      </c>
      <c r="D66" s="66">
        <v>1299</v>
      </c>
      <c r="E66" s="71">
        <v>32000</v>
      </c>
      <c r="F66" s="77" t="s">
        <v>84</v>
      </c>
      <c r="G66" s="71">
        <v>32000</v>
      </c>
    </row>
    <row r="67" spans="1:8" x14ac:dyDescent="0.25">
      <c r="A67" s="15"/>
      <c r="B67" s="65"/>
      <c r="C67" s="72" t="s">
        <v>8</v>
      </c>
      <c r="D67" s="73"/>
      <c r="E67" s="74">
        <f>SUM(E64:E66)</f>
        <v>32000</v>
      </c>
      <c r="F67" s="65"/>
      <c r="G67" s="74">
        <f>SUM(G64:G66)</f>
        <v>32000</v>
      </c>
    </row>
    <row r="68" spans="1:8" s="37" customFormat="1" x14ac:dyDescent="0.25">
      <c r="A68" s="40" t="s">
        <v>22</v>
      </c>
      <c r="B68" s="113" t="s">
        <v>126</v>
      </c>
      <c r="C68" s="113"/>
      <c r="D68" s="113"/>
      <c r="E68" s="113"/>
      <c r="F68" s="113"/>
      <c r="G68" s="7"/>
    </row>
    <row r="69" spans="1:8" s="37" customFormat="1" ht="29.25" customHeight="1" x14ac:dyDescent="0.25">
      <c r="A69" s="40"/>
      <c r="B69" s="113" t="s">
        <v>127</v>
      </c>
      <c r="C69" s="113"/>
      <c r="D69" s="113"/>
      <c r="E69" s="113"/>
      <c r="F69" s="113"/>
      <c r="G69" s="113"/>
    </row>
    <row r="70" spans="1:8" s="37" customFormat="1" ht="57" x14ac:dyDescent="0.25">
      <c r="A70" s="40"/>
      <c r="B70" s="29" t="s">
        <v>45</v>
      </c>
      <c r="C70" s="65" t="s">
        <v>128</v>
      </c>
      <c r="D70" s="66">
        <v>1216</v>
      </c>
      <c r="E70" s="67">
        <v>70000</v>
      </c>
      <c r="F70" s="66" t="s">
        <v>81</v>
      </c>
      <c r="G70" s="67">
        <v>26075</v>
      </c>
    </row>
    <row r="71" spans="1:8" s="110" customFormat="1" ht="42.75" x14ac:dyDescent="0.25">
      <c r="A71" s="106"/>
      <c r="B71" s="29"/>
      <c r="C71" s="108"/>
      <c r="D71" s="66"/>
      <c r="E71" s="109"/>
      <c r="F71" s="66" t="s">
        <v>86</v>
      </c>
      <c r="G71" s="109">
        <v>43925</v>
      </c>
    </row>
    <row r="72" spans="1:8" x14ac:dyDescent="0.25">
      <c r="A72" s="40"/>
      <c r="B72" s="29" t="s">
        <v>45</v>
      </c>
      <c r="C72" s="65" t="s">
        <v>19</v>
      </c>
      <c r="D72" s="66" t="s">
        <v>129</v>
      </c>
      <c r="E72" s="71">
        <v>4000</v>
      </c>
      <c r="F72" s="70" t="s">
        <v>84</v>
      </c>
      <c r="G72" s="71">
        <v>4000</v>
      </c>
    </row>
    <row r="73" spans="1:8" s="37" customFormat="1" x14ac:dyDescent="0.25">
      <c r="A73" s="40"/>
      <c r="B73" s="65"/>
      <c r="C73" s="72" t="s">
        <v>8</v>
      </c>
      <c r="D73" s="73"/>
      <c r="E73" s="74">
        <f>SUM(E68:E72)</f>
        <v>74000</v>
      </c>
      <c r="F73" s="65"/>
      <c r="G73" s="74">
        <f>SUM(G68:G72)</f>
        <v>74000</v>
      </c>
    </row>
    <row r="74" spans="1:8" x14ac:dyDescent="0.25">
      <c r="A74" s="15" t="s">
        <v>50</v>
      </c>
      <c r="B74" s="113" t="s">
        <v>87</v>
      </c>
      <c r="C74" s="113"/>
      <c r="D74" s="113"/>
      <c r="E74" s="113"/>
      <c r="F74" s="113"/>
      <c r="G74" s="7"/>
    </row>
    <row r="75" spans="1:8" x14ac:dyDescent="0.25">
      <c r="A75" s="15"/>
      <c r="B75" s="113" t="s">
        <v>130</v>
      </c>
      <c r="C75" s="113"/>
      <c r="D75" s="113"/>
      <c r="E75" s="113"/>
      <c r="F75" s="113"/>
      <c r="G75" s="113"/>
      <c r="H75" s="10"/>
    </row>
    <row r="76" spans="1:8" s="37" customFormat="1" ht="57" x14ac:dyDescent="0.25">
      <c r="A76" s="15"/>
      <c r="B76" s="29" t="s">
        <v>45</v>
      </c>
      <c r="C76" s="65" t="s">
        <v>85</v>
      </c>
      <c r="D76" s="66" t="s">
        <v>131</v>
      </c>
      <c r="E76" s="67">
        <v>70000</v>
      </c>
      <c r="F76" s="66" t="s">
        <v>81</v>
      </c>
      <c r="G76" s="67">
        <v>35000</v>
      </c>
    </row>
    <row r="77" spans="1:8" s="110" customFormat="1" x14ac:dyDescent="0.25">
      <c r="A77" s="106"/>
      <c r="B77" s="29"/>
      <c r="C77" s="108"/>
      <c r="D77" s="66"/>
      <c r="E77" s="109"/>
      <c r="F77" s="66" t="s">
        <v>132</v>
      </c>
      <c r="G77" s="109">
        <v>35000</v>
      </c>
    </row>
    <row r="78" spans="1:8" s="37" customFormat="1" x14ac:dyDescent="0.25">
      <c r="A78" s="40"/>
      <c r="B78" s="29" t="s">
        <v>45</v>
      </c>
      <c r="C78" s="65" t="s">
        <v>19</v>
      </c>
      <c r="D78" s="66" t="s">
        <v>133</v>
      </c>
      <c r="E78" s="71">
        <v>4000</v>
      </c>
      <c r="F78" s="77" t="s">
        <v>84</v>
      </c>
      <c r="G78" s="71">
        <v>4000</v>
      </c>
    </row>
    <row r="79" spans="1:8" s="37" customFormat="1" x14ac:dyDescent="0.25">
      <c r="A79" s="15"/>
      <c r="B79" s="65"/>
      <c r="C79" s="72" t="s">
        <v>8</v>
      </c>
      <c r="D79" s="73"/>
      <c r="E79" s="74">
        <f>SUM(E75:E78)</f>
        <v>74000</v>
      </c>
      <c r="F79" s="65"/>
      <c r="G79" s="74">
        <f>SUM(G76:G78)</f>
        <v>74000</v>
      </c>
    </row>
    <row r="80" spans="1:8" s="37" customFormat="1" x14ac:dyDescent="0.25">
      <c r="A80" s="58" t="s">
        <v>51</v>
      </c>
      <c r="B80" s="113" t="s">
        <v>193</v>
      </c>
      <c r="C80" s="113"/>
      <c r="D80" s="113"/>
      <c r="E80" s="113"/>
      <c r="F80" s="113"/>
      <c r="G80" s="7"/>
    </row>
    <row r="81" spans="1:8" s="37" customFormat="1" ht="27" customHeight="1" x14ac:dyDescent="0.25">
      <c r="A81" s="40"/>
      <c r="B81" s="113" t="s">
        <v>194</v>
      </c>
      <c r="C81" s="114"/>
      <c r="D81" s="114"/>
      <c r="E81" s="114"/>
      <c r="F81" s="114"/>
      <c r="G81" s="114"/>
      <c r="H81" s="10"/>
    </row>
    <row r="82" spans="1:8" s="37" customFormat="1" ht="57" x14ac:dyDescent="0.25">
      <c r="A82" s="106"/>
      <c r="B82" s="29" t="s">
        <v>45</v>
      </c>
      <c r="C82" s="108" t="s">
        <v>25</v>
      </c>
      <c r="D82" s="66">
        <v>1331</v>
      </c>
      <c r="E82" s="67">
        <v>25000</v>
      </c>
      <c r="F82" s="66" t="s">
        <v>81</v>
      </c>
      <c r="G82" s="67">
        <v>25000</v>
      </c>
    </row>
    <row r="83" spans="1:8" s="37" customFormat="1" ht="28.5" x14ac:dyDescent="0.25">
      <c r="A83" s="106"/>
      <c r="B83" s="29" t="s">
        <v>45</v>
      </c>
      <c r="C83" s="108" t="s">
        <v>21</v>
      </c>
      <c r="D83" s="66" t="s">
        <v>134</v>
      </c>
      <c r="E83" s="67">
        <v>3500</v>
      </c>
      <c r="F83" s="66" t="s">
        <v>84</v>
      </c>
      <c r="G83" s="67">
        <v>3500</v>
      </c>
    </row>
    <row r="84" spans="1:8" s="37" customFormat="1" x14ac:dyDescent="0.25">
      <c r="A84" s="40"/>
      <c r="B84" s="29" t="s">
        <v>45</v>
      </c>
      <c r="C84" s="65" t="s">
        <v>19</v>
      </c>
      <c r="D84" s="66" t="s">
        <v>135</v>
      </c>
      <c r="E84" s="71">
        <v>2000</v>
      </c>
      <c r="F84" s="70" t="s">
        <v>84</v>
      </c>
      <c r="G84" s="71">
        <v>2000</v>
      </c>
    </row>
    <row r="85" spans="1:8" s="37" customFormat="1" ht="15" customHeight="1" x14ac:dyDescent="0.25">
      <c r="A85" s="40"/>
      <c r="B85" s="65"/>
      <c r="C85" s="72" t="s">
        <v>8</v>
      </c>
      <c r="D85" s="73"/>
      <c r="E85" s="74">
        <f>SUM(E82:E84)</f>
        <v>30500</v>
      </c>
      <c r="F85" s="65"/>
      <c r="G85" s="74">
        <f>SUM(G82:G84)</f>
        <v>30500</v>
      </c>
    </row>
    <row r="86" spans="1:8" s="37" customFormat="1" ht="25.5" x14ac:dyDescent="0.25">
      <c r="A86" s="106"/>
      <c r="B86" s="105"/>
      <c r="C86" s="38"/>
      <c r="D86" s="43" t="s">
        <v>9</v>
      </c>
      <c r="E86" s="43" t="s">
        <v>105</v>
      </c>
      <c r="F86" s="43" t="s">
        <v>10</v>
      </c>
      <c r="G86" s="7"/>
    </row>
    <row r="87" spans="1:8" s="37" customFormat="1" x14ac:dyDescent="0.25">
      <c r="A87" s="58" t="s">
        <v>76</v>
      </c>
      <c r="B87" s="113" t="s">
        <v>136</v>
      </c>
      <c r="C87" s="113"/>
      <c r="D87" s="113"/>
      <c r="E87" s="113"/>
      <c r="F87" s="113"/>
      <c r="G87" s="7"/>
    </row>
    <row r="88" spans="1:8" s="37" customFormat="1" ht="30" customHeight="1" x14ac:dyDescent="0.25">
      <c r="A88" s="40"/>
      <c r="B88" s="113" t="s">
        <v>137</v>
      </c>
      <c r="C88" s="113"/>
      <c r="D88" s="113"/>
      <c r="E88" s="113"/>
      <c r="F88" s="113"/>
      <c r="G88" s="113"/>
      <c r="H88" s="10"/>
    </row>
    <row r="89" spans="1:8" s="37" customFormat="1" x14ac:dyDescent="0.25">
      <c r="A89" s="40"/>
      <c r="B89" s="29" t="s">
        <v>45</v>
      </c>
      <c r="C89" s="65" t="s">
        <v>25</v>
      </c>
      <c r="D89" s="66" t="s">
        <v>138</v>
      </c>
      <c r="E89" s="67">
        <v>30000</v>
      </c>
      <c r="F89" s="66" t="s">
        <v>84</v>
      </c>
      <c r="G89" s="67">
        <v>30000</v>
      </c>
    </row>
    <row r="90" spans="1:8" s="37" customFormat="1" x14ac:dyDescent="0.25">
      <c r="A90" s="40"/>
      <c r="B90" s="29" t="s">
        <v>45</v>
      </c>
      <c r="C90" s="65" t="s">
        <v>19</v>
      </c>
      <c r="D90" s="66" t="s">
        <v>139</v>
      </c>
      <c r="E90" s="71">
        <v>1800</v>
      </c>
      <c r="F90" s="70" t="s">
        <v>84</v>
      </c>
      <c r="G90" s="71">
        <v>1800</v>
      </c>
    </row>
    <row r="91" spans="1:8" s="37" customFormat="1" ht="15" customHeight="1" x14ac:dyDescent="0.25">
      <c r="A91" s="40"/>
      <c r="B91" s="65"/>
      <c r="C91" s="72" t="s">
        <v>8</v>
      </c>
      <c r="D91" s="73"/>
      <c r="E91" s="74">
        <f>SUM(E89:E90)</f>
        <v>31800</v>
      </c>
      <c r="F91" s="65"/>
      <c r="G91" s="74">
        <f>SUM(G89:G90)</f>
        <v>31800</v>
      </c>
    </row>
    <row r="92" spans="1:8" ht="30.75" customHeight="1" x14ac:dyDescent="0.25">
      <c r="A92" s="20" t="s">
        <v>26</v>
      </c>
      <c r="B92" s="116" t="s">
        <v>27</v>
      </c>
      <c r="C92" s="116"/>
      <c r="D92" s="116"/>
      <c r="E92" s="116"/>
      <c r="F92" s="116"/>
      <c r="G92" s="33">
        <f>G101+G110+G121+G125+G129+G136</f>
        <v>1508250</v>
      </c>
    </row>
    <row r="93" spans="1:8" s="37" customFormat="1" x14ac:dyDescent="0.25">
      <c r="A93" s="106" t="s">
        <v>13</v>
      </c>
      <c r="B93" s="113" t="s">
        <v>140</v>
      </c>
      <c r="C93" s="113"/>
      <c r="D93" s="113"/>
      <c r="E93" s="113"/>
      <c r="F93" s="113"/>
      <c r="G93" s="7"/>
      <c r="H93" s="9"/>
    </row>
    <row r="94" spans="1:8" s="37" customFormat="1" ht="32.25" customHeight="1" x14ac:dyDescent="0.25">
      <c r="A94" s="106"/>
      <c r="B94" s="115" t="s">
        <v>101</v>
      </c>
      <c r="C94" s="115"/>
      <c r="D94" s="115"/>
      <c r="E94" s="115"/>
      <c r="F94" s="115"/>
      <c r="G94" s="115"/>
    </row>
    <row r="95" spans="1:8" s="37" customFormat="1" ht="28.5" x14ac:dyDescent="0.25">
      <c r="A95" s="106"/>
      <c r="B95" s="29" t="s">
        <v>45</v>
      </c>
      <c r="C95" s="108" t="s">
        <v>49</v>
      </c>
      <c r="D95" s="66" t="s">
        <v>99</v>
      </c>
      <c r="E95" s="67">
        <v>147950</v>
      </c>
      <c r="F95" s="66" t="s">
        <v>84</v>
      </c>
      <c r="G95" s="67">
        <v>91570</v>
      </c>
      <c r="H95" s="9"/>
    </row>
    <row r="96" spans="1:8" s="110" customFormat="1" ht="42.75" x14ac:dyDescent="0.25">
      <c r="A96" s="106"/>
      <c r="B96" s="29"/>
      <c r="C96" s="108"/>
      <c r="D96" s="66"/>
      <c r="E96" s="109"/>
      <c r="F96" s="66" t="s">
        <v>186</v>
      </c>
      <c r="G96" s="109">
        <v>56380</v>
      </c>
    </row>
    <row r="97" spans="1:8" s="37" customFormat="1" x14ac:dyDescent="0.25">
      <c r="A97" s="106"/>
      <c r="B97" s="29" t="s">
        <v>45</v>
      </c>
      <c r="C97" s="108" t="s">
        <v>19</v>
      </c>
      <c r="D97" s="66" t="s">
        <v>100</v>
      </c>
      <c r="E97" s="67">
        <v>7750</v>
      </c>
      <c r="F97" s="66" t="s">
        <v>84</v>
      </c>
      <c r="G97" s="67">
        <v>7750</v>
      </c>
    </row>
    <row r="98" spans="1:8" s="37" customFormat="1" ht="28.5" x14ac:dyDescent="0.25">
      <c r="A98" s="106"/>
      <c r="B98" s="29" t="s">
        <v>45</v>
      </c>
      <c r="C98" s="108" t="s">
        <v>141</v>
      </c>
      <c r="D98" s="66" t="s">
        <v>142</v>
      </c>
      <c r="E98" s="67">
        <v>150</v>
      </c>
      <c r="F98" s="66" t="s">
        <v>84</v>
      </c>
      <c r="G98" s="67">
        <v>150</v>
      </c>
    </row>
    <row r="99" spans="1:8" s="37" customFormat="1" x14ac:dyDescent="0.25">
      <c r="A99" s="106"/>
      <c r="B99" s="29" t="s">
        <v>45</v>
      </c>
      <c r="C99" s="108" t="s">
        <v>47</v>
      </c>
      <c r="D99" s="66" t="s">
        <v>143</v>
      </c>
      <c r="E99" s="67">
        <v>1500</v>
      </c>
      <c r="F99" s="66" t="s">
        <v>84</v>
      </c>
      <c r="G99" s="67">
        <v>1500</v>
      </c>
    </row>
    <row r="100" spans="1:8" s="37" customFormat="1" ht="42.75" x14ac:dyDescent="0.25">
      <c r="A100" s="106"/>
      <c r="B100" s="29" t="s">
        <v>45</v>
      </c>
      <c r="C100" s="69" t="s">
        <v>144</v>
      </c>
      <c r="D100" s="70" t="s">
        <v>145</v>
      </c>
      <c r="E100" s="71">
        <v>10000</v>
      </c>
      <c r="F100" s="70" t="s">
        <v>84</v>
      </c>
      <c r="G100" s="71">
        <v>10000</v>
      </c>
    </row>
    <row r="101" spans="1:8" s="37" customFormat="1" x14ac:dyDescent="0.25">
      <c r="A101" s="106"/>
      <c r="B101" s="108"/>
      <c r="C101" s="78" t="s">
        <v>8</v>
      </c>
      <c r="D101" s="66"/>
      <c r="E101" s="67">
        <f>SUM(E95:E100)</f>
        <v>167350</v>
      </c>
      <c r="F101" s="111"/>
      <c r="G101" s="67">
        <f>SUM(G95:G100)</f>
        <v>167350</v>
      </c>
    </row>
    <row r="102" spans="1:8" s="37" customFormat="1" x14ac:dyDescent="0.25">
      <c r="A102" s="40" t="s">
        <v>20</v>
      </c>
      <c r="B102" s="113" t="s">
        <v>40</v>
      </c>
      <c r="C102" s="113"/>
      <c r="D102" s="113"/>
      <c r="E102" s="113"/>
      <c r="F102" s="113"/>
      <c r="G102" s="7"/>
      <c r="H102" s="9"/>
    </row>
    <row r="103" spans="1:8" s="37" customFormat="1" x14ac:dyDescent="0.25">
      <c r="A103" s="40"/>
      <c r="B103" s="115" t="s">
        <v>146</v>
      </c>
      <c r="C103" s="115"/>
      <c r="D103" s="115"/>
      <c r="E103" s="115"/>
      <c r="F103" s="115"/>
      <c r="G103" s="115"/>
    </row>
    <row r="104" spans="1:8" s="37" customFormat="1" ht="28.5" x14ac:dyDescent="0.25">
      <c r="A104" s="40"/>
      <c r="B104" s="29" t="s">
        <v>45</v>
      </c>
      <c r="C104" s="65" t="s">
        <v>88</v>
      </c>
      <c r="D104" s="66" t="s">
        <v>89</v>
      </c>
      <c r="E104" s="67">
        <v>50000</v>
      </c>
      <c r="F104" s="66" t="s">
        <v>147</v>
      </c>
      <c r="G104" s="67">
        <v>50000</v>
      </c>
      <c r="H104" s="9"/>
    </row>
    <row r="105" spans="1:8" ht="42.75" x14ac:dyDescent="0.25">
      <c r="A105" s="40"/>
      <c r="B105" s="29" t="s">
        <v>45</v>
      </c>
      <c r="C105" s="65" t="s">
        <v>148</v>
      </c>
      <c r="D105" s="66" t="s">
        <v>90</v>
      </c>
      <c r="E105" s="67">
        <v>2500</v>
      </c>
      <c r="F105" s="66" t="s">
        <v>97</v>
      </c>
      <c r="G105" s="67">
        <v>2500</v>
      </c>
    </row>
    <row r="106" spans="1:8" ht="42.75" x14ac:dyDescent="0.25">
      <c r="A106" s="40"/>
      <c r="B106" s="29" t="s">
        <v>45</v>
      </c>
      <c r="C106" s="65" t="s">
        <v>70</v>
      </c>
      <c r="D106" s="66">
        <v>1163.8</v>
      </c>
      <c r="E106" s="67">
        <v>160000</v>
      </c>
      <c r="F106" s="66" t="s">
        <v>147</v>
      </c>
      <c r="G106" s="67">
        <v>144000</v>
      </c>
    </row>
    <row r="107" spans="1:8" s="110" customFormat="1" ht="42.75" x14ac:dyDescent="0.25">
      <c r="A107" s="106"/>
      <c r="B107" s="29"/>
      <c r="C107" s="108"/>
      <c r="D107" s="66"/>
      <c r="E107" s="109"/>
      <c r="F107" s="66" t="s">
        <v>97</v>
      </c>
      <c r="G107" s="109">
        <v>16000</v>
      </c>
    </row>
    <row r="108" spans="1:8" ht="42.75" x14ac:dyDescent="0.25">
      <c r="A108" s="15"/>
      <c r="B108" s="29" t="s">
        <v>45</v>
      </c>
      <c r="C108" s="108" t="s">
        <v>149</v>
      </c>
      <c r="D108" s="66" t="s">
        <v>91</v>
      </c>
      <c r="E108" s="67">
        <v>8000</v>
      </c>
      <c r="F108" s="66" t="s">
        <v>97</v>
      </c>
      <c r="G108" s="67">
        <v>8000</v>
      </c>
    </row>
    <row r="109" spans="1:8" s="37" customFormat="1" ht="42.75" x14ac:dyDescent="0.25">
      <c r="A109" s="106"/>
      <c r="B109" s="29" t="s">
        <v>45</v>
      </c>
      <c r="C109" s="69" t="s">
        <v>151</v>
      </c>
      <c r="D109" s="70" t="s">
        <v>150</v>
      </c>
      <c r="E109" s="71">
        <v>3000</v>
      </c>
      <c r="F109" s="70" t="s">
        <v>84</v>
      </c>
      <c r="G109" s="71">
        <v>3000</v>
      </c>
    </row>
    <row r="110" spans="1:8" s="37" customFormat="1" x14ac:dyDescent="0.25">
      <c r="A110" s="15"/>
      <c r="B110" s="65"/>
      <c r="C110" s="78" t="s">
        <v>8</v>
      </c>
      <c r="D110" s="79"/>
      <c r="E110" s="67">
        <f>SUM(E104:E109)</f>
        <v>223500</v>
      </c>
      <c r="F110" s="80"/>
      <c r="G110" s="67">
        <f>SUM(G104:G109)</f>
        <v>223500</v>
      </c>
    </row>
    <row r="111" spans="1:8" s="37" customFormat="1" ht="25.5" x14ac:dyDescent="0.25">
      <c r="A111" s="40"/>
      <c r="B111" s="81"/>
      <c r="C111" s="38"/>
      <c r="D111" s="43" t="s">
        <v>9</v>
      </c>
      <c r="E111" s="43" t="s">
        <v>105</v>
      </c>
      <c r="F111" s="43" t="s">
        <v>10</v>
      </c>
      <c r="G111" s="7"/>
    </row>
    <row r="112" spans="1:8" s="37" customFormat="1" x14ac:dyDescent="0.25">
      <c r="A112" s="40" t="s">
        <v>22</v>
      </c>
      <c r="B112" s="113" t="s">
        <v>152</v>
      </c>
      <c r="C112" s="113"/>
      <c r="D112" s="113"/>
      <c r="E112" s="113"/>
      <c r="F112" s="113"/>
      <c r="G112" s="113"/>
    </row>
    <row r="113" spans="1:7" s="37" customFormat="1" x14ac:dyDescent="0.25">
      <c r="A113" s="40"/>
      <c r="B113" s="115" t="s">
        <v>80</v>
      </c>
      <c r="C113" s="115"/>
      <c r="D113" s="115"/>
      <c r="E113" s="115"/>
      <c r="F113" s="115"/>
      <c r="G113" s="115"/>
    </row>
    <row r="114" spans="1:7" s="37" customFormat="1" ht="42.75" x14ac:dyDescent="0.25">
      <c r="A114" s="40"/>
      <c r="B114" s="29" t="s">
        <v>45</v>
      </c>
      <c r="C114" s="65" t="s">
        <v>71</v>
      </c>
      <c r="D114" s="66">
        <v>1296</v>
      </c>
      <c r="E114" s="67">
        <v>586178</v>
      </c>
      <c r="F114" s="66" t="s">
        <v>153</v>
      </c>
      <c r="G114" s="67">
        <v>586178</v>
      </c>
    </row>
    <row r="115" spans="1:7" s="37" customFormat="1" ht="42.75" x14ac:dyDescent="0.25">
      <c r="A115" s="40"/>
      <c r="B115" s="29" t="s">
        <v>45</v>
      </c>
      <c r="C115" s="65" t="s">
        <v>41</v>
      </c>
      <c r="D115" s="66" t="s">
        <v>72</v>
      </c>
      <c r="E115" s="67">
        <v>43000</v>
      </c>
      <c r="F115" s="66" t="s">
        <v>97</v>
      </c>
      <c r="G115" s="67">
        <v>2000</v>
      </c>
    </row>
    <row r="116" spans="1:7" s="37" customFormat="1" x14ac:dyDescent="0.25">
      <c r="A116" s="40"/>
      <c r="B116" s="29"/>
      <c r="C116" s="65"/>
      <c r="D116" s="66"/>
      <c r="E116" s="67"/>
      <c r="F116" s="68" t="s">
        <v>84</v>
      </c>
      <c r="G116" s="67">
        <v>41000</v>
      </c>
    </row>
    <row r="117" spans="1:7" s="37" customFormat="1" ht="28.5" x14ac:dyDescent="0.25">
      <c r="A117" s="40"/>
      <c r="B117" s="29" t="s">
        <v>45</v>
      </c>
      <c r="C117" s="65" t="s">
        <v>73</v>
      </c>
      <c r="D117" s="66" t="s">
        <v>74</v>
      </c>
      <c r="E117" s="67">
        <v>22000</v>
      </c>
      <c r="F117" s="68" t="s">
        <v>84</v>
      </c>
      <c r="G117" s="67">
        <v>22000</v>
      </c>
    </row>
    <row r="118" spans="1:7" s="37" customFormat="1" ht="28.5" x14ac:dyDescent="0.25">
      <c r="A118" s="40"/>
      <c r="B118" s="29" t="s">
        <v>45</v>
      </c>
      <c r="C118" s="65" t="s">
        <v>92</v>
      </c>
      <c r="D118" s="66" t="s">
        <v>93</v>
      </c>
      <c r="E118" s="67">
        <v>10000</v>
      </c>
      <c r="F118" s="68" t="s">
        <v>84</v>
      </c>
      <c r="G118" s="67">
        <v>10000</v>
      </c>
    </row>
    <row r="119" spans="1:7" s="37" customFormat="1" ht="42.75" x14ac:dyDescent="0.25">
      <c r="A119" s="106"/>
      <c r="B119" s="29" t="s">
        <v>45</v>
      </c>
      <c r="C119" s="108" t="s">
        <v>71</v>
      </c>
      <c r="D119" s="66" t="s">
        <v>154</v>
      </c>
      <c r="E119" s="67">
        <v>263822</v>
      </c>
      <c r="F119" s="66" t="s">
        <v>86</v>
      </c>
      <c r="G119" s="67">
        <v>263822</v>
      </c>
    </row>
    <row r="120" spans="1:7" s="37" customFormat="1" ht="28.5" x14ac:dyDescent="0.25">
      <c r="A120" s="106"/>
      <c r="B120" s="29" t="s">
        <v>45</v>
      </c>
      <c r="C120" s="108" t="s">
        <v>21</v>
      </c>
      <c r="D120" s="66" t="s">
        <v>155</v>
      </c>
      <c r="E120" s="71">
        <v>14000</v>
      </c>
      <c r="F120" s="77" t="s">
        <v>84</v>
      </c>
      <c r="G120" s="71">
        <v>14000</v>
      </c>
    </row>
    <row r="121" spans="1:7" s="37" customFormat="1" x14ac:dyDescent="0.25">
      <c r="A121" s="40"/>
      <c r="B121" s="65"/>
      <c r="C121" s="72" t="s">
        <v>8</v>
      </c>
      <c r="D121" s="73"/>
      <c r="E121" s="74">
        <f>SUM(E114:E120)</f>
        <v>939000</v>
      </c>
      <c r="F121" s="65"/>
      <c r="G121" s="74">
        <f>SUM(G114:G120)</f>
        <v>939000</v>
      </c>
    </row>
    <row r="122" spans="1:7" s="37" customFormat="1" x14ac:dyDescent="0.25">
      <c r="A122" s="40" t="s">
        <v>50</v>
      </c>
      <c r="B122" s="113" t="s">
        <v>156</v>
      </c>
      <c r="C122" s="113"/>
      <c r="D122" s="113"/>
      <c r="E122" s="113"/>
      <c r="F122" s="39"/>
      <c r="G122" s="7"/>
    </row>
    <row r="123" spans="1:7" s="37" customFormat="1" x14ac:dyDescent="0.25">
      <c r="A123" s="40"/>
      <c r="B123" s="115" t="s">
        <v>157</v>
      </c>
      <c r="C123" s="115"/>
      <c r="D123" s="115"/>
      <c r="E123" s="115"/>
      <c r="F123" s="115"/>
      <c r="G123" s="115"/>
    </row>
    <row r="124" spans="1:7" s="37" customFormat="1" x14ac:dyDescent="0.25">
      <c r="A124" s="40"/>
      <c r="B124" s="29" t="s">
        <v>45</v>
      </c>
      <c r="C124" s="69" t="s">
        <v>25</v>
      </c>
      <c r="D124" s="70">
        <v>1338</v>
      </c>
      <c r="E124" s="71">
        <v>10000</v>
      </c>
      <c r="F124" s="70" t="s">
        <v>84</v>
      </c>
      <c r="G124" s="71">
        <v>10000</v>
      </c>
    </row>
    <row r="125" spans="1:7" s="37" customFormat="1" x14ac:dyDescent="0.25">
      <c r="A125" s="40"/>
      <c r="B125" s="65"/>
      <c r="C125" s="78" t="s">
        <v>8</v>
      </c>
      <c r="D125" s="79"/>
      <c r="E125" s="74">
        <f>SUM(E124:E124)</f>
        <v>10000</v>
      </c>
      <c r="F125" s="80"/>
      <c r="G125" s="74">
        <f>SUM(G124:G124)</f>
        <v>10000</v>
      </c>
    </row>
    <row r="126" spans="1:7" s="37" customFormat="1" x14ac:dyDescent="0.25">
      <c r="A126" s="106" t="s">
        <v>51</v>
      </c>
      <c r="B126" s="113" t="s">
        <v>191</v>
      </c>
      <c r="C126" s="113"/>
      <c r="D126" s="113"/>
      <c r="E126" s="113"/>
      <c r="F126" s="39"/>
      <c r="G126" s="7"/>
    </row>
    <row r="127" spans="1:7" s="37" customFormat="1" x14ac:dyDescent="0.25">
      <c r="A127" s="106"/>
      <c r="B127" s="115" t="s">
        <v>159</v>
      </c>
      <c r="C127" s="115"/>
      <c r="D127" s="115"/>
      <c r="E127" s="115"/>
      <c r="F127" s="115"/>
      <c r="G127" s="115"/>
    </row>
    <row r="128" spans="1:7" s="37" customFormat="1" ht="42.75" x14ac:dyDescent="0.25">
      <c r="A128" s="106"/>
      <c r="B128" s="29" t="s">
        <v>45</v>
      </c>
      <c r="C128" s="69" t="s">
        <v>158</v>
      </c>
      <c r="D128" s="70">
        <v>1264</v>
      </c>
      <c r="E128" s="71">
        <v>17000</v>
      </c>
      <c r="F128" s="70" t="s">
        <v>119</v>
      </c>
      <c r="G128" s="71">
        <v>17000</v>
      </c>
    </row>
    <row r="129" spans="1:8" s="37" customFormat="1" x14ac:dyDescent="0.25">
      <c r="A129" s="106"/>
      <c r="B129" s="108"/>
      <c r="C129" s="78" t="s">
        <v>8</v>
      </c>
      <c r="D129" s="79"/>
      <c r="E129" s="74">
        <f>SUM(E128:E128)</f>
        <v>17000</v>
      </c>
      <c r="F129" s="80"/>
      <c r="G129" s="74">
        <f>SUM(G128:G128)</f>
        <v>17000</v>
      </c>
    </row>
    <row r="130" spans="1:8" s="37" customFormat="1" x14ac:dyDescent="0.25">
      <c r="A130" s="40" t="s">
        <v>76</v>
      </c>
      <c r="B130" s="113" t="s">
        <v>75</v>
      </c>
      <c r="C130" s="113"/>
      <c r="D130" s="113"/>
      <c r="E130" s="113"/>
      <c r="F130" s="113"/>
      <c r="G130" s="7"/>
    </row>
    <row r="131" spans="1:8" s="37" customFormat="1" ht="30.75" customHeight="1" x14ac:dyDescent="0.25">
      <c r="A131" s="40"/>
      <c r="B131" s="113" t="s">
        <v>190</v>
      </c>
      <c r="C131" s="113"/>
      <c r="D131" s="113"/>
      <c r="E131" s="113"/>
      <c r="F131" s="113"/>
      <c r="G131" s="113"/>
      <c r="H131" s="10"/>
    </row>
    <row r="132" spans="1:8" s="37" customFormat="1" ht="57" x14ac:dyDescent="0.25">
      <c r="A132" s="40"/>
      <c r="B132" s="29" t="s">
        <v>45</v>
      </c>
      <c r="C132" s="65" t="s">
        <v>25</v>
      </c>
      <c r="D132" s="66">
        <v>1292</v>
      </c>
      <c r="E132" s="67">
        <v>134400</v>
      </c>
      <c r="F132" s="66" t="s">
        <v>94</v>
      </c>
      <c r="G132" s="67">
        <v>132400</v>
      </c>
      <c r="H132" s="9"/>
    </row>
    <row r="133" spans="1:8" s="37" customFormat="1" ht="28.5" x14ac:dyDescent="0.25">
      <c r="A133" s="40"/>
      <c r="B133" s="29"/>
      <c r="C133" s="65"/>
      <c r="D133" s="66"/>
      <c r="E133" s="67"/>
      <c r="F133" s="66" t="s">
        <v>160</v>
      </c>
      <c r="G133" s="67">
        <v>2000</v>
      </c>
    </row>
    <row r="134" spans="1:8" s="37" customFormat="1" x14ac:dyDescent="0.25">
      <c r="A134" s="40"/>
      <c r="B134" s="29" t="s">
        <v>45</v>
      </c>
      <c r="C134" s="65" t="s">
        <v>19</v>
      </c>
      <c r="D134" s="66" t="s">
        <v>95</v>
      </c>
      <c r="E134" s="67">
        <v>7000</v>
      </c>
      <c r="F134" s="66" t="s">
        <v>84</v>
      </c>
      <c r="G134" s="67">
        <v>7000</v>
      </c>
    </row>
    <row r="135" spans="1:8" s="37" customFormat="1" ht="42.75" x14ac:dyDescent="0.25">
      <c r="A135" s="40"/>
      <c r="B135" s="29" t="s">
        <v>45</v>
      </c>
      <c r="C135" s="65" t="s">
        <v>115</v>
      </c>
      <c r="D135" s="66" t="s">
        <v>161</v>
      </c>
      <c r="E135" s="71">
        <v>10000</v>
      </c>
      <c r="F135" s="70" t="s">
        <v>114</v>
      </c>
      <c r="G135" s="71">
        <v>10000</v>
      </c>
    </row>
    <row r="136" spans="1:8" s="37" customFormat="1" x14ac:dyDescent="0.25">
      <c r="A136" s="40"/>
      <c r="B136" s="65"/>
      <c r="C136" s="72" t="s">
        <v>8</v>
      </c>
      <c r="D136" s="73"/>
      <c r="E136" s="74">
        <f>SUM(E132:E135)</f>
        <v>151400</v>
      </c>
      <c r="F136" s="65"/>
      <c r="G136" s="74">
        <f>SUM(G132:G135)</f>
        <v>151400</v>
      </c>
    </row>
    <row r="137" spans="1:8" s="37" customFormat="1" ht="25.5" x14ac:dyDescent="0.25">
      <c r="A137" s="40"/>
      <c r="B137" s="81"/>
      <c r="C137" s="38"/>
      <c r="D137" s="43" t="s">
        <v>9</v>
      </c>
      <c r="E137" s="43" t="s">
        <v>105</v>
      </c>
      <c r="F137" s="43" t="s">
        <v>10</v>
      </c>
      <c r="G137" s="7"/>
    </row>
    <row r="138" spans="1:8" s="37" customFormat="1" ht="16.5" customHeight="1" x14ac:dyDescent="0.25">
      <c r="A138" s="41" t="s">
        <v>42</v>
      </c>
      <c r="B138" s="116" t="s">
        <v>53</v>
      </c>
      <c r="C138" s="116"/>
      <c r="D138" s="116"/>
      <c r="E138" s="116"/>
      <c r="F138" s="116"/>
      <c r="G138" s="33">
        <f>G147+G143+G151</f>
        <v>55215</v>
      </c>
    </row>
    <row r="139" spans="1:8" s="37" customFormat="1" ht="15" customHeight="1" x14ac:dyDescent="0.25">
      <c r="A139" s="40" t="s">
        <v>13</v>
      </c>
      <c r="B139" s="113" t="s">
        <v>162</v>
      </c>
      <c r="C139" s="113"/>
      <c r="D139" s="113"/>
      <c r="E139" s="113"/>
      <c r="F139" s="113"/>
      <c r="G139" s="7"/>
      <c r="H139" s="9"/>
    </row>
    <row r="140" spans="1:8" s="37" customFormat="1" x14ac:dyDescent="0.25">
      <c r="A140" s="40"/>
      <c r="B140" s="115" t="s">
        <v>163</v>
      </c>
      <c r="C140" s="115"/>
      <c r="D140" s="115"/>
      <c r="E140" s="115"/>
      <c r="F140" s="115"/>
      <c r="G140" s="115"/>
    </row>
    <row r="141" spans="1:8" s="37" customFormat="1" ht="42.75" x14ac:dyDescent="0.25">
      <c r="A141" s="40"/>
      <c r="B141" s="29" t="s">
        <v>45</v>
      </c>
      <c r="C141" s="65" t="s">
        <v>164</v>
      </c>
      <c r="D141" s="66">
        <v>1353</v>
      </c>
      <c r="E141" s="67">
        <v>30000</v>
      </c>
      <c r="F141" s="66" t="s">
        <v>187</v>
      </c>
      <c r="G141" s="67">
        <v>30000</v>
      </c>
    </row>
    <row r="142" spans="1:8" s="37" customFormat="1" x14ac:dyDescent="0.25">
      <c r="A142" s="40"/>
      <c r="B142" s="29" t="s">
        <v>45</v>
      </c>
      <c r="C142" s="65" t="s">
        <v>19</v>
      </c>
      <c r="D142" s="70" t="s">
        <v>165</v>
      </c>
      <c r="E142" s="71">
        <v>1800</v>
      </c>
      <c r="F142" s="68" t="s">
        <v>84</v>
      </c>
      <c r="G142" s="67">
        <v>1800</v>
      </c>
    </row>
    <row r="143" spans="1:8" s="37" customFormat="1" x14ac:dyDescent="0.25">
      <c r="A143" s="40"/>
      <c r="B143" s="65"/>
      <c r="C143" s="72" t="s">
        <v>8</v>
      </c>
      <c r="D143" s="76"/>
      <c r="E143" s="74">
        <f>SUM(E141:E142)</f>
        <v>31800</v>
      </c>
      <c r="F143" s="75"/>
      <c r="G143" s="74">
        <f>SUM(G141:G142)</f>
        <v>31800</v>
      </c>
    </row>
    <row r="144" spans="1:8" s="37" customFormat="1" ht="15" customHeight="1" x14ac:dyDescent="0.25">
      <c r="A144" s="40" t="s">
        <v>20</v>
      </c>
      <c r="B144" s="113" t="s">
        <v>166</v>
      </c>
      <c r="C144" s="113"/>
      <c r="D144" s="113"/>
      <c r="E144" s="113"/>
      <c r="F144" s="113"/>
      <c r="G144" s="7"/>
      <c r="H144" s="9"/>
    </row>
    <row r="145" spans="1:8" s="37" customFormat="1" x14ac:dyDescent="0.25">
      <c r="A145" s="40"/>
      <c r="B145" s="115" t="s">
        <v>192</v>
      </c>
      <c r="C145" s="130"/>
      <c r="D145" s="130"/>
      <c r="E145" s="130"/>
      <c r="F145" s="130"/>
      <c r="G145" s="130"/>
    </row>
    <row r="146" spans="1:8" s="37" customFormat="1" ht="42.75" x14ac:dyDescent="0.25">
      <c r="A146" s="40"/>
      <c r="B146" s="29" t="s">
        <v>45</v>
      </c>
      <c r="C146" s="65" t="s">
        <v>166</v>
      </c>
      <c r="D146" s="70" t="s">
        <v>167</v>
      </c>
      <c r="E146" s="71">
        <v>10000</v>
      </c>
      <c r="F146" s="66" t="s">
        <v>119</v>
      </c>
      <c r="G146" s="67">
        <v>10000</v>
      </c>
    </row>
    <row r="147" spans="1:8" s="37" customFormat="1" x14ac:dyDescent="0.25">
      <c r="A147" s="40"/>
      <c r="B147" s="65"/>
      <c r="C147" s="72" t="s">
        <v>8</v>
      </c>
      <c r="D147" s="76"/>
      <c r="E147" s="74">
        <f>SUM(E146:E146)</f>
        <v>10000</v>
      </c>
      <c r="F147" s="75"/>
      <c r="G147" s="74">
        <f>SUM(G146:G146)</f>
        <v>10000</v>
      </c>
    </row>
    <row r="148" spans="1:8" s="37" customFormat="1" x14ac:dyDescent="0.25">
      <c r="A148" s="84" t="s">
        <v>22</v>
      </c>
      <c r="B148" s="113" t="s">
        <v>183</v>
      </c>
      <c r="C148" s="113"/>
      <c r="D148" s="113"/>
      <c r="E148" s="113"/>
      <c r="F148" s="113"/>
      <c r="G148" s="7"/>
    </row>
    <row r="149" spans="1:8" s="37" customFormat="1" ht="17.25" customHeight="1" x14ac:dyDescent="0.25">
      <c r="A149" s="84"/>
      <c r="B149" s="113" t="s">
        <v>195</v>
      </c>
      <c r="C149" s="113"/>
      <c r="D149" s="113"/>
      <c r="E149" s="113"/>
      <c r="F149" s="113"/>
      <c r="G149" s="113"/>
      <c r="H149" s="10"/>
    </row>
    <row r="150" spans="1:8" s="37" customFormat="1" x14ac:dyDescent="0.25">
      <c r="A150" s="84"/>
      <c r="B150" s="29" t="s">
        <v>45</v>
      </c>
      <c r="C150" s="104" t="s">
        <v>184</v>
      </c>
      <c r="D150" s="66">
        <v>1345</v>
      </c>
      <c r="E150" s="71">
        <v>13415</v>
      </c>
      <c r="F150" s="77" t="s">
        <v>84</v>
      </c>
      <c r="G150" s="71">
        <v>13415</v>
      </c>
    </row>
    <row r="151" spans="1:8" s="37" customFormat="1" ht="15" customHeight="1" x14ac:dyDescent="0.25">
      <c r="A151" s="84"/>
      <c r="B151" s="104"/>
      <c r="C151" s="72" t="s">
        <v>8</v>
      </c>
      <c r="D151" s="73"/>
      <c r="E151" s="74">
        <f>SUM(E148:E150)</f>
        <v>13415</v>
      </c>
      <c r="F151" s="104"/>
      <c r="G151" s="74">
        <f>SUM(G148:G150)</f>
        <v>13415</v>
      </c>
    </row>
    <row r="152" spans="1:8" s="37" customFormat="1" ht="16.5" customHeight="1" x14ac:dyDescent="0.25">
      <c r="A152" s="41" t="s">
        <v>55</v>
      </c>
      <c r="B152" s="116" t="s">
        <v>52</v>
      </c>
      <c r="C152" s="116"/>
      <c r="D152" s="116"/>
      <c r="E152" s="116"/>
      <c r="F152" s="116"/>
      <c r="G152" s="33">
        <f>G159+G165+G175+G170</f>
        <v>445800</v>
      </c>
    </row>
    <row r="153" spans="1:8" s="37" customFormat="1" ht="15" customHeight="1" x14ac:dyDescent="0.25">
      <c r="A153" s="40" t="s">
        <v>13</v>
      </c>
      <c r="B153" s="113" t="s">
        <v>69</v>
      </c>
      <c r="C153" s="113"/>
      <c r="D153" s="113"/>
      <c r="E153" s="113"/>
      <c r="F153" s="113"/>
      <c r="G153" s="7"/>
      <c r="H153" s="9"/>
    </row>
    <row r="154" spans="1:8" s="37" customFormat="1" ht="43.5" customHeight="1" x14ac:dyDescent="0.25">
      <c r="A154" s="40"/>
      <c r="B154" s="115" t="s">
        <v>188</v>
      </c>
      <c r="C154" s="115"/>
      <c r="D154" s="115"/>
      <c r="E154" s="115"/>
      <c r="F154" s="115"/>
      <c r="G154" s="115"/>
    </row>
    <row r="155" spans="1:8" s="37" customFormat="1" ht="71.25" x14ac:dyDescent="0.25">
      <c r="A155" s="40"/>
      <c r="B155" s="29" t="s">
        <v>45</v>
      </c>
      <c r="C155" s="65" t="s">
        <v>168</v>
      </c>
      <c r="D155" s="66">
        <v>1347</v>
      </c>
      <c r="E155" s="67">
        <v>12000</v>
      </c>
      <c r="F155" s="66" t="s">
        <v>147</v>
      </c>
      <c r="G155" s="67">
        <v>12000</v>
      </c>
      <c r="H155" s="9"/>
    </row>
    <row r="156" spans="1:8" s="37" customFormat="1" ht="30.75" customHeight="1" x14ac:dyDescent="0.25">
      <c r="A156" s="40"/>
      <c r="B156" s="29" t="s">
        <v>45</v>
      </c>
      <c r="C156" s="65" t="s">
        <v>169</v>
      </c>
      <c r="D156" s="66" t="s">
        <v>170</v>
      </c>
      <c r="E156" s="67">
        <v>1800</v>
      </c>
      <c r="F156" s="68" t="s">
        <v>84</v>
      </c>
      <c r="G156" s="67">
        <v>1800</v>
      </c>
      <c r="H156" s="9"/>
    </row>
    <row r="157" spans="1:8" s="37" customFormat="1" ht="42.75" x14ac:dyDescent="0.25">
      <c r="A157" s="40"/>
      <c r="B157" s="29" t="s">
        <v>45</v>
      </c>
      <c r="C157" s="65" t="s">
        <v>171</v>
      </c>
      <c r="D157" s="66">
        <v>1348</v>
      </c>
      <c r="E157" s="67">
        <v>155000</v>
      </c>
      <c r="F157" s="66" t="s">
        <v>147</v>
      </c>
      <c r="G157" s="67">
        <v>155000</v>
      </c>
      <c r="H157" s="9"/>
    </row>
    <row r="158" spans="1:8" s="37" customFormat="1" ht="42.75" x14ac:dyDescent="0.25">
      <c r="A158" s="40"/>
      <c r="B158" s="29" t="s">
        <v>45</v>
      </c>
      <c r="C158" s="69" t="s">
        <v>172</v>
      </c>
      <c r="D158" s="70" t="s">
        <v>173</v>
      </c>
      <c r="E158" s="71">
        <v>8000</v>
      </c>
      <c r="F158" s="77" t="s">
        <v>84</v>
      </c>
      <c r="G158" s="71">
        <v>8000</v>
      </c>
    </row>
    <row r="159" spans="1:8" s="37" customFormat="1" ht="15" customHeight="1" x14ac:dyDescent="0.25">
      <c r="A159" s="40"/>
      <c r="B159" s="65"/>
      <c r="C159" s="78" t="s">
        <v>8</v>
      </c>
      <c r="D159" s="79"/>
      <c r="E159" s="74">
        <f>SUM(E155:E158)</f>
        <v>176800</v>
      </c>
      <c r="F159" s="80"/>
      <c r="G159" s="74">
        <f>SUM(G155:G158)</f>
        <v>176800</v>
      </c>
    </row>
    <row r="160" spans="1:8" s="37" customFormat="1" x14ac:dyDescent="0.25">
      <c r="A160" s="40" t="s">
        <v>174</v>
      </c>
      <c r="B160" s="113" t="s">
        <v>175</v>
      </c>
      <c r="C160" s="113"/>
      <c r="D160" s="113"/>
      <c r="E160" s="113"/>
      <c r="F160" s="113"/>
      <c r="G160" s="7"/>
      <c r="H160" s="9"/>
    </row>
    <row r="161" spans="1:8" s="37" customFormat="1" ht="31.5" customHeight="1" x14ac:dyDescent="0.25">
      <c r="A161" s="40"/>
      <c r="B161" s="113" t="s">
        <v>176</v>
      </c>
      <c r="C161" s="113"/>
      <c r="D161" s="113"/>
      <c r="E161" s="113"/>
      <c r="F161" s="113"/>
      <c r="G161" s="113"/>
    </row>
    <row r="162" spans="1:8" s="37" customFormat="1" ht="28.5" x14ac:dyDescent="0.25">
      <c r="A162" s="106"/>
      <c r="B162" s="29" t="s">
        <v>45</v>
      </c>
      <c r="C162" s="108" t="s">
        <v>25</v>
      </c>
      <c r="D162" s="66">
        <v>1246</v>
      </c>
      <c r="E162" s="67">
        <v>120000</v>
      </c>
      <c r="F162" s="66" t="s">
        <v>147</v>
      </c>
      <c r="G162" s="67">
        <v>120000</v>
      </c>
      <c r="H162" s="9"/>
    </row>
    <row r="163" spans="1:8" s="37" customFormat="1" ht="30.75" customHeight="1" x14ac:dyDescent="0.25">
      <c r="A163" s="106"/>
      <c r="B163" s="29" t="s">
        <v>45</v>
      </c>
      <c r="C163" s="108" t="s">
        <v>19</v>
      </c>
      <c r="D163" s="66" t="s">
        <v>177</v>
      </c>
      <c r="E163" s="67">
        <v>8000</v>
      </c>
      <c r="F163" s="68" t="s">
        <v>84</v>
      </c>
      <c r="G163" s="67">
        <v>8000</v>
      </c>
      <c r="H163" s="9"/>
    </row>
    <row r="164" spans="1:8" s="37" customFormat="1" x14ac:dyDescent="0.25">
      <c r="A164" s="40"/>
      <c r="B164" s="29" t="s">
        <v>45</v>
      </c>
      <c r="C164" s="69" t="s">
        <v>47</v>
      </c>
      <c r="D164" s="70" t="s">
        <v>178</v>
      </c>
      <c r="E164" s="71">
        <v>2000</v>
      </c>
      <c r="F164" s="77" t="s">
        <v>84</v>
      </c>
      <c r="G164" s="71">
        <v>2000</v>
      </c>
    </row>
    <row r="165" spans="1:8" s="37" customFormat="1" ht="15" customHeight="1" x14ac:dyDescent="0.25">
      <c r="A165" s="40"/>
      <c r="B165" s="65"/>
      <c r="C165" s="78" t="s">
        <v>8</v>
      </c>
      <c r="D165" s="79"/>
      <c r="E165" s="74">
        <f>SUM(E162:E164)</f>
        <v>130000</v>
      </c>
      <c r="F165" s="80"/>
      <c r="G165" s="74">
        <f>SUM(G162:G164)</f>
        <v>130000</v>
      </c>
    </row>
    <row r="166" spans="1:8" s="37" customFormat="1" ht="25.5" x14ac:dyDescent="0.25">
      <c r="A166" s="40"/>
      <c r="B166" s="47"/>
      <c r="C166" s="38"/>
      <c r="D166" s="43" t="s">
        <v>9</v>
      </c>
      <c r="E166" s="43" t="s">
        <v>105</v>
      </c>
      <c r="F166" s="43" t="s">
        <v>10</v>
      </c>
      <c r="G166" s="7"/>
    </row>
    <row r="167" spans="1:8" s="37" customFormat="1" ht="15" customHeight="1" x14ac:dyDescent="0.25">
      <c r="A167" s="40" t="s">
        <v>22</v>
      </c>
      <c r="B167" s="113" t="s">
        <v>77</v>
      </c>
      <c r="C167" s="113"/>
      <c r="D167" s="113"/>
      <c r="E167" s="113"/>
      <c r="F167" s="113"/>
      <c r="G167" s="113"/>
      <c r="H167" s="9"/>
    </row>
    <row r="168" spans="1:8" s="37" customFormat="1" ht="17.25" customHeight="1" x14ac:dyDescent="0.25">
      <c r="A168" s="40"/>
      <c r="B168" s="115" t="s">
        <v>179</v>
      </c>
      <c r="C168" s="129"/>
      <c r="D168" s="129"/>
      <c r="E168" s="129"/>
      <c r="F168" s="129"/>
      <c r="G168" s="129"/>
    </row>
    <row r="169" spans="1:8" s="37" customFormat="1" ht="28.5" x14ac:dyDescent="0.25">
      <c r="A169" s="40"/>
      <c r="B169" s="29" t="s">
        <v>45</v>
      </c>
      <c r="C169" s="65" t="s">
        <v>21</v>
      </c>
      <c r="D169" s="70" t="s">
        <v>78</v>
      </c>
      <c r="E169" s="71">
        <v>32000</v>
      </c>
      <c r="F169" s="68" t="s">
        <v>84</v>
      </c>
      <c r="G169" s="67">
        <v>32000</v>
      </c>
    </row>
    <row r="170" spans="1:8" s="37" customFormat="1" x14ac:dyDescent="0.25">
      <c r="A170" s="40"/>
      <c r="B170" s="65"/>
      <c r="C170" s="72" t="s">
        <v>8</v>
      </c>
      <c r="D170" s="76"/>
      <c r="E170" s="74">
        <f>SUM(E169:E169)</f>
        <v>32000</v>
      </c>
      <c r="F170" s="75"/>
      <c r="G170" s="74">
        <f>SUM(G169:G169)</f>
        <v>32000</v>
      </c>
    </row>
    <row r="171" spans="1:8" s="37" customFormat="1" x14ac:dyDescent="0.25">
      <c r="A171" s="40" t="s">
        <v>50</v>
      </c>
      <c r="B171" s="113" t="s">
        <v>79</v>
      </c>
      <c r="C171" s="113"/>
      <c r="D171" s="113"/>
      <c r="E171" s="113"/>
      <c r="F171" s="113"/>
      <c r="G171" s="7"/>
    </row>
    <row r="172" spans="1:8" s="37" customFormat="1" ht="30.75" customHeight="1" x14ac:dyDescent="0.25">
      <c r="A172" s="40"/>
      <c r="B172" s="113" t="s">
        <v>180</v>
      </c>
      <c r="C172" s="113"/>
      <c r="D172" s="113"/>
      <c r="E172" s="113"/>
      <c r="F172" s="113"/>
      <c r="G172" s="113"/>
      <c r="H172" s="10"/>
    </row>
    <row r="173" spans="1:8" s="37" customFormat="1" ht="57" x14ac:dyDescent="0.25">
      <c r="A173" s="106"/>
      <c r="B173" s="29" t="s">
        <v>45</v>
      </c>
      <c r="C173" s="108" t="s">
        <v>49</v>
      </c>
      <c r="D173" s="66" t="s">
        <v>181</v>
      </c>
      <c r="E173" s="67">
        <v>100000</v>
      </c>
      <c r="F173" s="66" t="s">
        <v>81</v>
      </c>
      <c r="G173" s="67">
        <v>100000</v>
      </c>
      <c r="H173" s="9"/>
    </row>
    <row r="174" spans="1:8" s="37" customFormat="1" ht="28.5" x14ac:dyDescent="0.25">
      <c r="A174" s="40"/>
      <c r="B174" s="29" t="s">
        <v>45</v>
      </c>
      <c r="C174" s="65" t="s">
        <v>41</v>
      </c>
      <c r="D174" s="66" t="s">
        <v>182</v>
      </c>
      <c r="E174" s="71">
        <v>7000</v>
      </c>
      <c r="F174" s="77" t="s">
        <v>84</v>
      </c>
      <c r="G174" s="71">
        <v>7000</v>
      </c>
    </row>
    <row r="175" spans="1:8" s="37" customFormat="1" ht="15" customHeight="1" x14ac:dyDescent="0.25">
      <c r="A175" s="40"/>
      <c r="B175" s="65"/>
      <c r="C175" s="72" t="s">
        <v>8</v>
      </c>
      <c r="D175" s="73"/>
      <c r="E175" s="74">
        <f>SUM(E171:E174)</f>
        <v>107000</v>
      </c>
      <c r="F175" s="65"/>
      <c r="G175" s="74">
        <f>SUM(G171:G174)</f>
        <v>107000</v>
      </c>
    </row>
    <row r="176" spans="1:8" s="37" customFormat="1" ht="15" customHeight="1" x14ac:dyDescent="0.25">
      <c r="A176" s="40"/>
      <c r="B176" s="47"/>
      <c r="C176" s="38"/>
      <c r="D176" s="62"/>
      <c r="E176" s="7"/>
      <c r="F176" s="39"/>
      <c r="G176" s="7"/>
    </row>
    <row r="177" spans="1:9" x14ac:dyDescent="0.25">
      <c r="A177" s="21"/>
      <c r="B177" s="117" t="s">
        <v>28</v>
      </c>
      <c r="C177" s="117"/>
      <c r="D177" s="117"/>
      <c r="E177" s="117"/>
      <c r="F177" s="117"/>
      <c r="G177" s="117"/>
    </row>
    <row r="178" spans="1:9" x14ac:dyDescent="0.25">
      <c r="A178" s="22"/>
      <c r="B178" s="11"/>
      <c r="C178" s="11"/>
      <c r="D178" s="63"/>
      <c r="E178" s="11"/>
      <c r="F178" s="5" t="s">
        <v>8</v>
      </c>
      <c r="G178" s="34">
        <f>G27+G56+G14</f>
        <v>2594515</v>
      </c>
    </row>
    <row r="179" spans="1:9" ht="18.75" customHeight="1" x14ac:dyDescent="0.25">
      <c r="A179" s="120" t="s">
        <v>29</v>
      </c>
      <c r="B179" s="120"/>
      <c r="C179" s="120"/>
      <c r="D179" s="120"/>
      <c r="E179" s="120"/>
      <c r="F179" s="120"/>
      <c r="G179" s="120"/>
      <c r="H179" s="13"/>
    </row>
    <row r="180" spans="1:9" x14ac:dyDescent="0.25">
      <c r="A180" s="112" t="s">
        <v>30</v>
      </c>
      <c r="B180" s="112"/>
      <c r="C180" s="112"/>
      <c r="D180" s="112"/>
      <c r="E180" s="112"/>
      <c r="F180" s="112"/>
      <c r="G180" s="64">
        <f>SUM(G182:G186)</f>
        <v>2594515</v>
      </c>
      <c r="H180" s="13"/>
    </row>
    <row r="181" spans="1:9" x14ac:dyDescent="0.25">
      <c r="A181" s="112" t="s">
        <v>31</v>
      </c>
      <c r="B181" s="112"/>
      <c r="C181" s="112"/>
      <c r="D181" s="57"/>
      <c r="E181" s="2"/>
      <c r="F181" s="2"/>
      <c r="G181" s="44"/>
      <c r="H181" s="13"/>
    </row>
    <row r="182" spans="1:9" ht="15" customHeight="1" x14ac:dyDescent="0.25">
      <c r="A182" s="30" t="s">
        <v>45</v>
      </c>
      <c r="B182" s="128" t="s">
        <v>34</v>
      </c>
      <c r="C182" s="128"/>
      <c r="D182" s="128"/>
      <c r="E182" s="128"/>
      <c r="F182" s="128"/>
      <c r="G182" s="45">
        <f>G21+G24+G36+G37+G46+G49+G52+G53+G62+G66+G72+G78+G83+G84+G89+G90+G95+G97+G98+G99+G100+G109+G116+G117+G118+G120+G124+G134+G142+G150+G156+G158+G163+G164+G169+G174</f>
        <v>473235</v>
      </c>
    </row>
    <row r="183" spans="1:9" ht="29.25" customHeight="1" x14ac:dyDescent="0.25">
      <c r="A183" s="29" t="s">
        <v>45</v>
      </c>
      <c r="B183" s="112" t="s">
        <v>32</v>
      </c>
      <c r="C183" s="112"/>
      <c r="D183" s="112"/>
      <c r="E183" s="112"/>
      <c r="F183" s="112"/>
      <c r="G183" s="44">
        <f>G35+G42+G61+G71+G105+G107+G108+G115+G119+G128+G133+G135+G146</f>
        <v>439247</v>
      </c>
    </row>
    <row r="184" spans="1:9" s="37" customFormat="1" x14ac:dyDescent="0.25">
      <c r="A184" s="30" t="s">
        <v>45</v>
      </c>
      <c r="B184" s="112" t="s">
        <v>33</v>
      </c>
      <c r="C184" s="112"/>
      <c r="D184" s="112"/>
      <c r="E184" s="112"/>
      <c r="F184" s="12"/>
      <c r="G184" s="44">
        <f>G77+G96+G106+G104+G114+G155+G157+G162</f>
        <v>1158558</v>
      </c>
      <c r="I184" s="46"/>
    </row>
    <row r="185" spans="1:9" s="37" customFormat="1" x14ac:dyDescent="0.25">
      <c r="A185" s="42" t="s">
        <v>45</v>
      </c>
      <c r="B185" s="112" t="s">
        <v>185</v>
      </c>
      <c r="C185" s="112"/>
      <c r="D185" s="112"/>
      <c r="E185" s="112"/>
      <c r="F185" s="12"/>
      <c r="G185" s="44">
        <f>G141</f>
        <v>30000</v>
      </c>
    </row>
    <row r="186" spans="1:9" x14ac:dyDescent="0.25">
      <c r="A186" s="42" t="s">
        <v>45</v>
      </c>
      <c r="B186" s="112" t="s">
        <v>96</v>
      </c>
      <c r="C186" s="112"/>
      <c r="D186" s="112"/>
      <c r="E186" s="112"/>
      <c r="F186" s="12"/>
      <c r="G186" s="44">
        <f>G18+G31+G41+G70+G76+G82+G132+G173</f>
        <v>493475</v>
      </c>
    </row>
    <row r="187" spans="1:9" s="37" customFormat="1" ht="16.5" customHeight="1" x14ac:dyDescent="0.25">
      <c r="A187" s="42"/>
      <c r="B187" s="48"/>
      <c r="C187" s="48"/>
      <c r="D187" s="57"/>
      <c r="E187" s="48"/>
      <c r="F187" s="12"/>
      <c r="G187" s="44"/>
    </row>
    <row r="188" spans="1:9" x14ac:dyDescent="0.25">
      <c r="A188" s="126" t="s">
        <v>35</v>
      </c>
      <c r="B188" s="126"/>
      <c r="C188" s="126"/>
      <c r="D188" s="126"/>
      <c r="E188" s="126"/>
      <c r="F188" s="126"/>
      <c r="G188" s="126"/>
    </row>
    <row r="189" spans="1:9" ht="28.5" customHeight="1" x14ac:dyDescent="0.25">
      <c r="A189" s="127" t="s">
        <v>196</v>
      </c>
      <c r="B189" s="113"/>
      <c r="C189" s="113"/>
      <c r="D189" s="113"/>
      <c r="E189" s="113"/>
      <c r="F189" s="113"/>
      <c r="G189" s="113"/>
    </row>
    <row r="190" spans="1:9" ht="13.5" customHeight="1" x14ac:dyDescent="0.25">
      <c r="A190" s="103"/>
      <c r="B190" s="103"/>
      <c r="C190" s="103"/>
      <c r="D190" s="103"/>
      <c r="E190" s="103"/>
      <c r="F190" s="103"/>
      <c r="G190" s="103"/>
    </row>
    <row r="191" spans="1:9" x14ac:dyDescent="0.25">
      <c r="A191" s="23" t="s">
        <v>36</v>
      </c>
    </row>
    <row r="192" spans="1:9" x14ac:dyDescent="0.25">
      <c r="A192" s="23" t="s">
        <v>37</v>
      </c>
      <c r="D192" s="55"/>
      <c r="E192" s="14"/>
      <c r="F192" s="14"/>
      <c r="G192" s="14"/>
    </row>
    <row r="193" spans="1:7" x14ac:dyDescent="0.25">
      <c r="A193" s="23" t="s">
        <v>38</v>
      </c>
      <c r="D193" s="55"/>
      <c r="E193" s="14"/>
      <c r="F193" s="14"/>
      <c r="G193" s="14"/>
    </row>
    <row r="194" spans="1:7" s="37" customFormat="1" x14ac:dyDescent="0.25">
      <c r="A194" s="23"/>
      <c r="D194" s="82"/>
      <c r="E194" s="82"/>
      <c r="F194" s="82"/>
      <c r="G194" s="82"/>
    </row>
    <row r="195" spans="1:7" s="37" customFormat="1" x14ac:dyDescent="0.25">
      <c r="A195" s="23"/>
      <c r="D195" s="82"/>
      <c r="E195" s="82"/>
      <c r="F195" s="82"/>
      <c r="G195" s="82"/>
    </row>
    <row r="196" spans="1:7" x14ac:dyDescent="0.25">
      <c r="A196" s="125" t="s">
        <v>39</v>
      </c>
      <c r="B196" s="125"/>
      <c r="C196" s="125"/>
      <c r="D196" s="125"/>
      <c r="E196" s="125"/>
      <c r="F196" s="125"/>
      <c r="G196" s="125"/>
    </row>
    <row r="197" spans="1:7" x14ac:dyDescent="0.25">
      <c r="A197" s="125" t="s">
        <v>56</v>
      </c>
      <c r="B197" s="125"/>
      <c r="C197" s="125"/>
      <c r="D197" s="125"/>
      <c r="E197" s="125"/>
      <c r="F197" s="125"/>
      <c r="G197" s="125"/>
    </row>
    <row r="198" spans="1:7" x14ac:dyDescent="0.25">
      <c r="A198" s="125" t="s">
        <v>54</v>
      </c>
      <c r="B198" s="125"/>
      <c r="C198" s="125"/>
      <c r="D198" s="125"/>
      <c r="E198" s="125"/>
      <c r="F198" s="125"/>
      <c r="G198" s="125"/>
    </row>
  </sheetData>
  <mergeCells count="84">
    <mergeCell ref="B172:G172"/>
    <mergeCell ref="B168:G168"/>
    <mergeCell ref="B167:G167"/>
    <mergeCell ref="B138:F138"/>
    <mergeCell ref="B144:F144"/>
    <mergeCell ref="B145:G145"/>
    <mergeCell ref="B139:F139"/>
    <mergeCell ref="B140:G140"/>
    <mergeCell ref="B153:F153"/>
    <mergeCell ref="B75:G75"/>
    <mergeCell ref="B68:F68"/>
    <mergeCell ref="B80:F80"/>
    <mergeCell ref="B64:F64"/>
    <mergeCell ref="B103:G103"/>
    <mergeCell ref="B87:F87"/>
    <mergeCell ref="B88:G88"/>
    <mergeCell ref="B74:F74"/>
    <mergeCell ref="B69:G69"/>
    <mergeCell ref="B65:G65"/>
    <mergeCell ref="B92:F92"/>
    <mergeCell ref="B102:F102"/>
    <mergeCell ref="B93:F93"/>
    <mergeCell ref="B94:G94"/>
    <mergeCell ref="B34:E34"/>
    <mergeCell ref="B131:G131"/>
    <mergeCell ref="A197:G197"/>
    <mergeCell ref="A198:G198"/>
    <mergeCell ref="A179:G179"/>
    <mergeCell ref="A180:F180"/>
    <mergeCell ref="A181:C181"/>
    <mergeCell ref="B184:E184"/>
    <mergeCell ref="A188:G188"/>
    <mergeCell ref="A196:G196"/>
    <mergeCell ref="B186:E186"/>
    <mergeCell ref="A189:G189"/>
    <mergeCell ref="B182:F182"/>
    <mergeCell ref="B183:F183"/>
    <mergeCell ref="B177:G177"/>
    <mergeCell ref="B39:F39"/>
    <mergeCell ref="B20:G20"/>
    <mergeCell ref="B16:F16"/>
    <mergeCell ref="B17:G17"/>
    <mergeCell ref="B26:G26"/>
    <mergeCell ref="B33:F33"/>
    <mergeCell ref="B23:G23"/>
    <mergeCell ref="B29:F29"/>
    <mergeCell ref="B30:G30"/>
    <mergeCell ref="B13:G13"/>
    <mergeCell ref="A1:G1"/>
    <mergeCell ref="A2:G2"/>
    <mergeCell ref="A3:G3"/>
    <mergeCell ref="A4:G4"/>
    <mergeCell ref="A6:G6"/>
    <mergeCell ref="A7:G7"/>
    <mergeCell ref="C8:G8"/>
    <mergeCell ref="C9:G9"/>
    <mergeCell ref="C10:G10"/>
    <mergeCell ref="A11:G11"/>
    <mergeCell ref="A12:G12"/>
    <mergeCell ref="B44:F44"/>
    <mergeCell ref="B51:G51"/>
    <mergeCell ref="B60:G60"/>
    <mergeCell ref="B40:G40"/>
    <mergeCell ref="B48:G48"/>
    <mergeCell ref="B59:F59"/>
    <mergeCell ref="B45:G45"/>
    <mergeCell ref="B55:G55"/>
    <mergeCell ref="B58:F58"/>
    <mergeCell ref="B185:E185"/>
    <mergeCell ref="B148:F148"/>
    <mergeCell ref="B149:G149"/>
    <mergeCell ref="B81:G81"/>
    <mergeCell ref="B154:G154"/>
    <mergeCell ref="B160:F160"/>
    <mergeCell ref="B161:G161"/>
    <mergeCell ref="B152:F152"/>
    <mergeCell ref="B130:F130"/>
    <mergeCell ref="B113:G113"/>
    <mergeCell ref="B112:G112"/>
    <mergeCell ref="B122:E122"/>
    <mergeCell ref="B123:G123"/>
    <mergeCell ref="B126:E126"/>
    <mergeCell ref="B127:G127"/>
    <mergeCell ref="B171:F171"/>
  </mergeCells>
  <pageMargins left="0.7" right="0.7" top="0.75" bottom="0.75" header="0.3" footer="0.3"/>
  <pageSetup paperSize="9" fitToHeight="0" orientation="portrait" r:id="rId1"/>
  <rowBreaks count="6" manualBreakCount="6">
    <brk id="25" max="6" man="1"/>
    <brk id="54" max="6" man="1"/>
    <brk id="85" max="6" man="1"/>
    <brk id="110" max="6" man="1"/>
    <brk id="136" max="6" man="1"/>
    <brk id="16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Jerčinović</dc:creator>
  <cp:lastModifiedBy>Matea</cp:lastModifiedBy>
  <cp:lastPrinted>2025-11-14T11:59:08Z</cp:lastPrinted>
  <dcterms:created xsi:type="dcterms:W3CDTF">2021-11-15T07:12:05Z</dcterms:created>
  <dcterms:modified xsi:type="dcterms:W3CDTF">2025-11-14T13:14:26Z</dcterms:modified>
</cp:coreProperties>
</file>